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120" activeTab="4"/>
  </bookViews>
  <sheets>
    <sheet name="IS" sheetId="1" r:id="rId1"/>
    <sheet name="BS" sheetId="2" r:id="rId2"/>
    <sheet name="StmtEquity" sheetId="3" r:id="rId3"/>
    <sheet name="Cashflow" sheetId="4" r:id="rId4"/>
    <sheet name="Notes" sheetId="5" r:id="rId5"/>
  </sheets>
  <definedNames>
    <definedName name="_xlnm.Print_Area" localSheetId="1">'BS'!$A$1:$G$56</definedName>
    <definedName name="_xlnm.Print_Area" localSheetId="3">'Cashflow'!$A$1:$G$54</definedName>
    <definedName name="_xlnm.Print_Area" localSheetId="0">'IS'!$A$1:$H$56</definedName>
    <definedName name="_xlnm.Print_Area" localSheetId="4">'Notes'!$A$1:$I$281</definedName>
    <definedName name="_xlnm.Print_Area" localSheetId="2">'StmtEquity'!$A$1:$H$33</definedName>
    <definedName name="_xlnm.Print_Titles" localSheetId="4">'Notes'!$1:$10</definedName>
    <definedName name="Z_28F6F374_7E4D_446F_88FB_2FD91EF83ACB_.wvu.PrintArea" localSheetId="1" hidden="1">'BS'!$A$1:$G$56</definedName>
    <definedName name="Z_28F6F374_7E4D_446F_88FB_2FD91EF83ACB_.wvu.PrintArea" localSheetId="3" hidden="1">'Cashflow'!$A$1:$G$54</definedName>
    <definedName name="Z_28F6F374_7E4D_446F_88FB_2FD91EF83ACB_.wvu.PrintArea" localSheetId="0" hidden="1">'IS'!$A$1:$H$56</definedName>
    <definedName name="Z_28F6F374_7E4D_446F_88FB_2FD91EF83ACB_.wvu.PrintArea" localSheetId="4" hidden="1">'Notes'!$A$1:$I$281</definedName>
    <definedName name="Z_28F6F374_7E4D_446F_88FB_2FD91EF83ACB_.wvu.PrintArea" localSheetId="2" hidden="1">'StmtEquity'!$A$1:$H$33</definedName>
    <definedName name="Z_28F6F374_7E4D_446F_88FB_2FD91EF83ACB_.wvu.PrintTitles" localSheetId="4" hidden="1">'Notes'!$1:$10</definedName>
    <definedName name="Z_28F6F374_7E4D_446F_88FB_2FD91EF83ACB_.wvu.Rows" localSheetId="4" hidden="1">'Notes'!#REF!,'Notes'!$81:$81,'Notes'!$181:$182</definedName>
    <definedName name="Z_4A8FD03B_6E7F_4533_8729_80E27C979CC1_.wvu.PrintArea" localSheetId="1" hidden="1">'BS'!$A$1:$G$56</definedName>
    <definedName name="Z_4A8FD03B_6E7F_4533_8729_80E27C979CC1_.wvu.PrintArea" localSheetId="3" hidden="1">'Cashflow'!$A$1:$G$54</definedName>
    <definedName name="Z_4A8FD03B_6E7F_4533_8729_80E27C979CC1_.wvu.PrintArea" localSheetId="0" hidden="1">'IS'!$A$1:$H$56</definedName>
    <definedName name="Z_4A8FD03B_6E7F_4533_8729_80E27C979CC1_.wvu.PrintArea" localSheetId="4" hidden="1">'Notes'!$A$1:$I$281</definedName>
    <definedName name="Z_4A8FD03B_6E7F_4533_8729_80E27C979CC1_.wvu.PrintArea" localSheetId="2" hidden="1">'StmtEquity'!$A$1:$H$33</definedName>
    <definedName name="Z_4A8FD03B_6E7F_4533_8729_80E27C979CC1_.wvu.PrintTitles" localSheetId="4" hidden="1">'Notes'!$1:$10</definedName>
    <definedName name="Z_4A8FD03B_6E7F_4533_8729_80E27C979CC1_.wvu.Rows" localSheetId="4" hidden="1">'Notes'!#REF!,'Notes'!$81:$81,'Notes'!$181:$182</definedName>
    <definedName name="Z_A8B54640_FFD9_11DB_8A9D_0050BA4FD6BC_.wvu.PrintArea" localSheetId="1" hidden="1">'BS'!$A$1:$G$56</definedName>
    <definedName name="Z_A8B54640_FFD9_11DB_8A9D_0050BA4FD6BC_.wvu.PrintArea" localSheetId="3" hidden="1">'Cashflow'!$A$1:$G$54</definedName>
    <definedName name="Z_A8B54640_FFD9_11DB_8A9D_0050BA4FD6BC_.wvu.PrintArea" localSheetId="0" hidden="1">'IS'!$A$1:$H$56</definedName>
    <definedName name="Z_A8B54640_FFD9_11DB_8A9D_0050BA4FD6BC_.wvu.PrintArea" localSheetId="4" hidden="1">'Notes'!$A$1:$I$281</definedName>
    <definedName name="Z_A8B54640_FFD9_11DB_8A9D_0050BA4FD6BC_.wvu.PrintArea" localSheetId="2" hidden="1">'StmtEquity'!$A$1:$H$33</definedName>
    <definedName name="Z_A8B54640_FFD9_11DB_8A9D_0050BA4FD6BC_.wvu.PrintTitles" localSheetId="4" hidden="1">'Notes'!$1:$10</definedName>
    <definedName name="Z_A8B54640_FFD9_11DB_8A9D_0050BA4FD6BC_.wvu.Rows" localSheetId="4" hidden="1">'Notes'!#REF!,'Notes'!$81:$81,'Notes'!$181:$182</definedName>
    <definedName name="Z_BBBEB020_0239_11DC_945D_000C6E32893D_.wvu.PrintArea" localSheetId="1" hidden="1">'BS'!$A$1:$G$56</definedName>
    <definedName name="Z_BBBEB020_0239_11DC_945D_000C6E32893D_.wvu.PrintArea" localSheetId="3" hidden="1">'Cashflow'!$A$1:$G$54</definedName>
    <definedName name="Z_BBBEB020_0239_11DC_945D_000C6E32893D_.wvu.PrintArea" localSheetId="0" hidden="1">'IS'!$A$1:$H$56</definedName>
    <definedName name="Z_BBBEB020_0239_11DC_945D_000C6E32893D_.wvu.PrintArea" localSheetId="4" hidden="1">'Notes'!$A$1:$I$281</definedName>
    <definedName name="Z_BBBEB020_0239_11DC_945D_000C6E32893D_.wvu.PrintArea" localSheetId="2" hidden="1">'StmtEquity'!$A$1:$H$33</definedName>
    <definedName name="Z_BBBEB020_0239_11DC_945D_000C6E32893D_.wvu.PrintTitles" localSheetId="4" hidden="1">'Notes'!$1:$10</definedName>
    <definedName name="Z_BBBEB020_0239_11DC_945D_000C6E32893D_.wvu.Rows" localSheetId="4" hidden="1">'Notes'!#REF!,'Notes'!$81:$81,'Notes'!$181:$182</definedName>
  </definedNames>
  <calcPr fullCalcOnLoad="1"/>
</workbook>
</file>

<file path=xl/sharedStrings.xml><?xml version="1.0" encoding="utf-8"?>
<sst xmlns="http://schemas.openxmlformats.org/spreadsheetml/2006/main" count="368" uniqueCount="264">
  <si>
    <t>(i)</t>
  </si>
  <si>
    <t>(ii)</t>
  </si>
  <si>
    <t>Payment of listing/share issue expenses</t>
  </si>
  <si>
    <t>Variation</t>
  </si>
  <si>
    <t>`</t>
  </si>
  <si>
    <t>Prepaid lease payments</t>
  </si>
  <si>
    <t>Capital reserve</t>
  </si>
  <si>
    <t>Reserve</t>
  </si>
  <si>
    <t>Profits</t>
  </si>
  <si>
    <t>ended</t>
  </si>
  <si>
    <t>Staff costs under ESOS</t>
  </si>
  <si>
    <t>As at</t>
  </si>
  <si>
    <t>Preceding</t>
  </si>
  <si>
    <t>%</t>
  </si>
  <si>
    <t>INDIVIDUAL QUARTER</t>
  </si>
  <si>
    <t>CUMULATIVE QUARTER</t>
  </si>
  <si>
    <t>Current</t>
  </si>
  <si>
    <t>RM'000</t>
  </si>
  <si>
    <t>Revenue</t>
  </si>
  <si>
    <t>Basic earnings per share (sen)</t>
  </si>
  <si>
    <t>(The figures have not been audited)</t>
  </si>
  <si>
    <t>Gross profit</t>
  </si>
  <si>
    <t>Administrative expenses</t>
  </si>
  <si>
    <t>Finance costs</t>
  </si>
  <si>
    <t>Profit before taxation</t>
  </si>
  <si>
    <t>Taxation</t>
  </si>
  <si>
    <t>Profit after taxation</t>
  </si>
  <si>
    <t>Note</t>
  </si>
  <si>
    <t>B5</t>
  </si>
  <si>
    <t>Note:</t>
  </si>
  <si>
    <t>Property, plant and equipment</t>
  </si>
  <si>
    <t>Trade receivables</t>
  </si>
  <si>
    <t>Cash and bank balances</t>
  </si>
  <si>
    <t>Trade payables</t>
  </si>
  <si>
    <t>Other payables and accruals</t>
  </si>
  <si>
    <t>Provision for taxation</t>
  </si>
  <si>
    <t>Share capital</t>
  </si>
  <si>
    <t>Retained profits</t>
  </si>
  <si>
    <t>Total</t>
  </si>
  <si>
    <t>Retained</t>
  </si>
  <si>
    <t>Share</t>
  </si>
  <si>
    <t>Capital</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</si>
  <si>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</si>
  <si>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</si>
  <si>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</si>
  <si>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</si>
  <si>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</si>
  <si>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</si>
  <si>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</si>
  <si>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Receivables</t>
  </si>
  <si>
    <t>Payables</t>
  </si>
  <si>
    <t>Tax paid</t>
  </si>
  <si>
    <t>Interest paid</t>
  </si>
  <si>
    <t>CASHFLOWS FROM INVESTING ACTIVITIES</t>
  </si>
  <si>
    <t>CASHFLOWS FROM OPERATING ACTIVITIES</t>
  </si>
  <si>
    <t>Interest income</t>
  </si>
  <si>
    <t>Purchase of property, plant and equipment</t>
  </si>
  <si>
    <t>Interest received</t>
  </si>
  <si>
    <t>NET INCREASE IN CASH AND CASH EQUIVALENTS</t>
  </si>
  <si>
    <t>QUARTERLY REPORT ON CONSOLIDATED RESULTS</t>
  </si>
  <si>
    <t>The Group's operations are not materially affected by seasonal or cyclical changes during the current quarter under review.</t>
  </si>
  <si>
    <t>Debt and equity securities</t>
  </si>
  <si>
    <t>Dividend paid</t>
  </si>
  <si>
    <t>Segmental information</t>
  </si>
  <si>
    <t>Valuation of property, plant and equipment</t>
  </si>
  <si>
    <t>Changes in the composition of the Group</t>
  </si>
  <si>
    <t>Contingent liabilities</t>
  </si>
  <si>
    <t>Capital commitments</t>
  </si>
  <si>
    <t>Cash and cash equivalents</t>
  </si>
  <si>
    <t>B</t>
  </si>
  <si>
    <t>ADDITIONAL INFORMATION REQUIRED BY THE BURSA MALAYSIA SECURITIES BERHAD'S LISTING REQUIREMENTS</t>
  </si>
  <si>
    <t>Review of performance</t>
  </si>
  <si>
    <t>Variation of results against preceding quarter</t>
  </si>
  <si>
    <t>Prospects</t>
  </si>
  <si>
    <t>Variation of actual profit from forecast profit</t>
  </si>
  <si>
    <t>Unquoted investments and properties</t>
  </si>
  <si>
    <t>There were no changes in the unquoted investments and properties of the Group during the current quarter under review.</t>
  </si>
  <si>
    <t>Quoted securities</t>
  </si>
  <si>
    <t>There were no acquisitions or disposals of quoted securities during the current quarter under review.</t>
  </si>
  <si>
    <t>ADDITIONAL INFORMATION REQUIRED BY THE BURSA MALAYSIA SECURITIES BERHAD'S LISTING REQUIREMENTS (Cont'd)</t>
  </si>
  <si>
    <t>Group's borrowings and debt securities</t>
  </si>
  <si>
    <t>Off balance sheet financial instruments</t>
  </si>
  <si>
    <t>Material litigation</t>
  </si>
  <si>
    <t>Earnings per share</t>
  </si>
  <si>
    <t>Weighted average number of shares in issue ('000)</t>
  </si>
  <si>
    <t>Authorisation for issue</t>
  </si>
  <si>
    <t xml:space="preserve"> </t>
  </si>
  <si>
    <t>Cost of sales</t>
  </si>
  <si>
    <t>Selling and distribution expenses</t>
  </si>
  <si>
    <t>Inventories</t>
  </si>
  <si>
    <t>There were no unusual items affecting assets, liabilities, equity, net income or cash flows of the Group for the current quarter under review.</t>
  </si>
  <si>
    <t xml:space="preserve">Material events subsequent to the end of the quarter </t>
  </si>
  <si>
    <t>Income tax</t>
  </si>
  <si>
    <t>Deferred tax</t>
  </si>
  <si>
    <t>Earnings per share (sen):</t>
  </si>
  <si>
    <t>Basic</t>
  </si>
  <si>
    <t>Diluted</t>
  </si>
  <si>
    <t>There were no changes in estimates of amounts which have a material effect in the current quarter under review.</t>
  </si>
  <si>
    <t>Cash used in operations</t>
  </si>
  <si>
    <t>Net cash used in operating activities</t>
  </si>
  <si>
    <t>Net cash used in investing activities</t>
  </si>
  <si>
    <t>WELLCALL HOLDINGS BERHAD (707346 - W)</t>
  </si>
  <si>
    <t>Cumulative</t>
  </si>
  <si>
    <t>Pre-acquisition profit</t>
  </si>
  <si>
    <t>Other investment</t>
  </si>
  <si>
    <t>Other receivables, deposits and prepayment</t>
  </si>
  <si>
    <t>Deferred taxation</t>
  </si>
  <si>
    <t>&lt;-----Non-distributable-----&gt;</t>
  </si>
  <si>
    <t>Depreciation of property, plant and equipment</t>
  </si>
  <si>
    <t>quarter ended</t>
  </si>
  <si>
    <t>WELLCALL HOLDINGS BERHAD (707346-W)</t>
  </si>
  <si>
    <t>1.</t>
  </si>
  <si>
    <t>Basis of Preparation</t>
  </si>
  <si>
    <t>2.</t>
  </si>
  <si>
    <t>Auditors’ Report on Preceding Annual Financial Statements</t>
  </si>
  <si>
    <t>3.</t>
  </si>
  <si>
    <t>Comments about Seasonality or Cyclicality of Operations</t>
  </si>
  <si>
    <t>4.</t>
  </si>
  <si>
    <t>Unusual Items Affecting Assets, Liabilities, Equity, Net Income or Cash Flows</t>
  </si>
  <si>
    <t>5.</t>
  </si>
  <si>
    <t>Changes in estimates</t>
  </si>
  <si>
    <t>6.</t>
  </si>
  <si>
    <t>7.</t>
  </si>
  <si>
    <t>8.</t>
  </si>
  <si>
    <t xml:space="preserve">Segmental information for the Group by geographical and business segment is presented as follows: </t>
  </si>
  <si>
    <t>Geographical Segments</t>
  </si>
  <si>
    <t>Export Market</t>
  </si>
  <si>
    <t>Middle East</t>
  </si>
  <si>
    <t>Europe</t>
  </si>
  <si>
    <t>USA/Canada</t>
  </si>
  <si>
    <t>Australia/New Zealand</t>
  </si>
  <si>
    <t>Asia</t>
  </si>
  <si>
    <t>South America</t>
  </si>
  <si>
    <t>Local Market</t>
  </si>
  <si>
    <t>Results</t>
  </si>
  <si>
    <t>9.</t>
  </si>
  <si>
    <t>10.</t>
  </si>
  <si>
    <t>11.</t>
  </si>
  <si>
    <t>12.</t>
  </si>
  <si>
    <t>13.</t>
  </si>
  <si>
    <t>14.</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</si>
  <si>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</si>
  <si>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(a)</t>
  </si>
  <si>
    <t>(b)</t>
  </si>
  <si>
    <t>Basic earnings per share is calculated by dividing net profit attributable to ordinary equity holders by the weighted average number of ordinary shares in issue during the period.</t>
  </si>
  <si>
    <t>By order of the Board</t>
  </si>
  <si>
    <t>Wong Shan May (LS 0008582)</t>
  </si>
  <si>
    <t>Chin Woon Li (MAICSA 7008636)</t>
  </si>
  <si>
    <t>Company Secretaries</t>
  </si>
  <si>
    <t>A14</t>
  </si>
  <si>
    <t>Attributable to :</t>
  </si>
  <si>
    <t>Tax Exempt dividend per share (sen)</t>
  </si>
  <si>
    <t>Gross interest income (RM'000)</t>
  </si>
  <si>
    <t>Gross interest expense (RM'000)</t>
  </si>
  <si>
    <t>Share premium</t>
  </si>
  <si>
    <t>Issued ordinary shares at the beginning of period ('000)</t>
  </si>
  <si>
    <t>Effect of shares issued during the period ('000)</t>
  </si>
  <si>
    <t>Basic earnings per share</t>
  </si>
  <si>
    <t>Diluted earnings per share</t>
  </si>
  <si>
    <t>Diluted earnings per share is calculated by dividing net profit attributable to ordinary equity holders by the adjusted weighted average number of ordinary shares issued and issuable during the period.</t>
  </si>
  <si>
    <t>Weighted average number of ordinary shares for calculation of basic earnings per share:</t>
  </si>
  <si>
    <t>Adjusted weighted average number of ordinary shares issued and issuable used for the calculation of diluted earnings per share:</t>
  </si>
  <si>
    <t>Net Assets per share attributable to ordinary equity holders of the parent (RM)</t>
  </si>
  <si>
    <t>Other income</t>
  </si>
  <si>
    <t>Non-current assets</t>
  </si>
  <si>
    <t>ASSETS</t>
  </si>
  <si>
    <t>Current Assets</t>
  </si>
  <si>
    <t>EQUITY AND LIABILITIES</t>
  </si>
  <si>
    <t>Equity attributable to the equity holders of the parent</t>
  </si>
  <si>
    <t>Total Equity</t>
  </si>
  <si>
    <t>Non-current liabilities</t>
  </si>
  <si>
    <t>Current liabilities</t>
  </si>
  <si>
    <t>Total liabilities</t>
  </si>
  <si>
    <t>TOTAL EQUITY AND LIABILITIES</t>
  </si>
  <si>
    <t>TOTAL ASSETS</t>
  </si>
  <si>
    <t xml:space="preserve">Share </t>
  </si>
  <si>
    <t>Premium</t>
  </si>
  <si>
    <t>CASHFLOW FROM FINANCING ACTIVITIES</t>
  </si>
  <si>
    <t>CASH AND CASH EQUIVALENTS BROUGHT FORWARD</t>
  </si>
  <si>
    <t>CASH AND CASH EQUIVALENTS CARRIED FORWARD</t>
  </si>
  <si>
    <t>There were no valuation of the property, plant and equipment in the current quarter under review.  The valuation of property, plant and equipment have been brought forward without amendments from the previous audited financial statements.</t>
  </si>
  <si>
    <t>There were no changes in the composition of the Group during the current quarter.</t>
  </si>
  <si>
    <t>Preceding year</t>
  </si>
  <si>
    <t>quarter</t>
  </si>
  <si>
    <t>corresponding</t>
  </si>
  <si>
    <t>Dividends</t>
  </si>
  <si>
    <t>B12 (a)</t>
  </si>
  <si>
    <t>B12 (b)</t>
  </si>
  <si>
    <t>Profit/(loss) for the period</t>
  </si>
  <si>
    <t>Deposits with licensed banks</t>
  </si>
  <si>
    <t>Unrealised gain on foreign exchange</t>
  </si>
  <si>
    <t>Proceeds from issuance of shares pursuant to employees'</t>
  </si>
  <si>
    <t>share options scheme</t>
  </si>
  <si>
    <t>Cash &amp; bank balances</t>
  </si>
  <si>
    <t>3 Months ended</t>
  </si>
  <si>
    <t>Profit attributable to shareholders</t>
  </si>
  <si>
    <t>Effect of share options ('000)</t>
  </si>
  <si>
    <t>Profit from operations</t>
  </si>
  <si>
    <t>The profit forecast or profit guarantee is not applicable for this announcement.</t>
  </si>
  <si>
    <t>Profit for the period</t>
  </si>
  <si>
    <t>Part A - Explanatory Notes Pursuant to FRS 134</t>
  </si>
  <si>
    <t>Part A - Explanatory Notes Pursuant to FRS 134 (Cont'd)</t>
  </si>
  <si>
    <t>Net cash used in financing activities</t>
  </si>
  <si>
    <t>Dividend</t>
  </si>
  <si>
    <t>Equity holders of the Company</t>
  </si>
  <si>
    <t>Disclosure of segmental information of the Group by business segment is not presented as the Group is primarily engaged in only one business segment which is the manufacture of rubber hose.</t>
  </si>
  <si>
    <t>to date</t>
  </si>
  <si>
    <t>(iii)</t>
  </si>
  <si>
    <t>The deferred tax liabilities arose from accelerated capital allowances over depreciation of qualifying plant and equipment. The effective tax rate for the period presented above is lower than the statutory tax rate principally due to the pioneer status incentive granted to WHSB, a wholly-owned subsidiary of the Company.  The said pioneer status granted is for a period of five (5) years from 6 June 2005 to 5 June 2010.</t>
  </si>
  <si>
    <t>30 Sept 2007</t>
  </si>
  <si>
    <t>ESOS</t>
  </si>
  <si>
    <t>Share options granted</t>
  </si>
  <si>
    <t>Share options exercised</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</si>
  <si>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</si>
  <si>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Diluted earnings per share (sen)</t>
  </si>
  <si>
    <t>For The First Quarter Ended 31 December 2007</t>
  </si>
  <si>
    <t>3 months</t>
  </si>
  <si>
    <t>31 Dec 2006</t>
  </si>
  <si>
    <t>31 Dec 2007</t>
  </si>
  <si>
    <t>31 December 2007</t>
  </si>
  <si>
    <t>As at 31 December 2007</t>
  </si>
  <si>
    <t>This is prepared based on the unaudited consolidated results of the Group for the current quarter ended 31 December 2007 and is to be read in conjunction with the audited financial statements for the financial year ended 30 September 2007 and the accompanying explanatory notes attached to the Interim Financial Report.</t>
  </si>
  <si>
    <t>The unaudited condensed consolidated statement of changes in equity should be read in conjunction with the audited financial statements for the financial year ended 30 September 2007 and the accompanying explanatory notes attached to the Interim Financial Report.</t>
  </si>
  <si>
    <t>The unaudited condensed consolidated balance sheet should be read in conjunction with the audited financial statements for the financial year ended 30 September 2007 and the accompanying explanatory notes attached to the Interim Financial Report.</t>
  </si>
  <si>
    <t>A third interim tax exempt dividend of 1.5 sen on 85,257,010 ordinary shares of RM0.50 each in respect of the financial year ended 30 September 2007 amounting to RM1,279,308.19 was paid on 18 December 2007.</t>
  </si>
  <si>
    <t>There were no issuance, cancellations, repurchases, resale and repayment of debt and equity securities in the current quarter and current financial year-to-date under review, save for the corporate proposal disclosed in note 13 of Part B.</t>
  </si>
  <si>
    <t>3 Months</t>
  </si>
  <si>
    <t xml:space="preserve"> period ended</t>
  </si>
  <si>
    <t>period ended</t>
  </si>
  <si>
    <t>Current period</t>
  </si>
  <si>
    <t>The unaudited interim financial statements were authorised for issue by the Board of Directors in accordance with a resolution of the directors dated 4 February  2008.</t>
  </si>
  <si>
    <t>4 February 2008</t>
  </si>
  <si>
    <t>As at 1 October 2007</t>
  </si>
  <si>
    <t>Status of corporate proposals</t>
  </si>
  <si>
    <t xml:space="preserve">On 22 November 2007, the Company through RHB Investment Bank Bhd announced that the Company proposed to undertake the following: </t>
  </si>
  <si>
    <t>Proposed bonus issue of up to 44,511,005 new ordinary shares of RM0.50 each in Wellcall (“Wellcall Shares” or “Shares”) (“Bonus Shares”) on the basis of 1 Bonus Share for every 2 existing Shares held in the Company (“Proposed Bonus Issue”);</t>
  </si>
  <si>
    <t>Proposed increase in the authorised share capital of Wellcall from RM50,000,000 comprising 100,000,000 Shares to RM100,000,000 comprising 200,000,000 Shares (“Proposed Increase in Authorised Share Capital”); and</t>
  </si>
  <si>
    <t xml:space="preserve">Proposed transfer of the listing of and quotation for the entire issued and paid-up share capital of Wellcall from the Second Board to the Main Board of Bursa Malaysia Securities Berhad (“Bursa Securities”) upon completion of the Proposed Bonus Issue and Proposed Increase in Authorised Share Capital (“Proposed Transfer Listing”). </t>
  </si>
  <si>
    <t xml:space="preserve">(collectively referred to as the “Proposals”).    </t>
  </si>
  <si>
    <t>The Directors are of the opinion that the Group has no contingent liabilities which, upon crystallisation would have a material impact on the financial position and business of the Group as at 31 January 2008 (the latest practicable date which is not earlier than 7 days from the date of issue of this financial results).</t>
  </si>
  <si>
    <t>As at 31 January 2008, there were no material commitment for capital expenditure contracted for or known to be contracted by the Group which might have a material impact on the financial position or business of the Group.</t>
  </si>
  <si>
    <t>As at 31 December 2007, the Group does not have any outstanding borrowings.</t>
  </si>
  <si>
    <t>The Group does not have any other financial instruments with off balance sheet risk as at 31 January 2008.</t>
  </si>
  <si>
    <t>Africa</t>
  </si>
  <si>
    <t>The Group had participated in international trade fairs for the calender year 2007 with a view to secure new customers. The Group believes that new customers coupled with a more aggressive marketing and pricing strategy will increase the usage of the installed production capacity of the Group.
The Group will continue to face higher raw material and energy cost. Escalating costs will continue to put pressure on profit margins. The Group will continue its efforts to manage escalating input cost through higher efficiency and productivity arising from greater economies of scale from the usage of the installed production capacity of the Group; and gradual upward revision of product pricing.  Barring unforeseen circumstances, the Board believe that the Group's prospects for the current  financial year remains favourable.</t>
  </si>
  <si>
    <t>The preceding audited financial statements for the financial year ended 30 September 2007 was not subject to any qualification.</t>
  </si>
  <si>
    <t>&lt;-Distributable-&gt;</t>
  </si>
  <si>
    <t xml:space="preserve">The Board of Directors have recommended a first interim tax-exempt dividend of 4 sen per share in respect of the financial year ending 30 September 2008 to be payable on 10 March 2008.  The entitlement date for the said dividend shall be 21 February 2008.  </t>
  </si>
  <si>
    <t>listing of up to 44,511,005 new ordinary shares of RM0.50 each to be issued pursuant to the Proposed Bonus Issue; and</t>
  </si>
  <si>
    <t>the transfer of Wellcall’s entire enlarged issued and paid-up share capital from the Second Board to the Main Board of Bursa Securities, under the “Industrial Products” sector on a “Ready” basis pursuant to the Rules of Bursa Securities.</t>
  </si>
  <si>
    <t>The Securities Commission had via its letter dated 4 January 2008 approved the Proposed Transfer Listing.  Subsequently, Bursa Securities had vide its letter dated 31 January 2008, granted its approval-in-principle for the following:</t>
  </si>
  <si>
    <t>The Group reported a profit before taxation ("PBT") of RM4.263 million for the current quarter ended 31 December 2007 compared to PBT of RM3.413 million recorded in the corresponding quarter ended 31 December  2006, representing an increase of RM0.85 million or 24.9%.  The increase in PBT was lower in proportion to the increase in turnover and was mainly attributable to the following:</t>
  </si>
  <si>
    <t>Higher proportion of sales mix in the form of extrusion rubber hose, which yield lower margin than mandrel rubber hose;</t>
  </si>
  <si>
    <t>(iv)</t>
  </si>
  <si>
    <t>The timing differences between the revision in selling price of rubber hoses and the increase in raw material prices during the current quarter for certain customers.  The revision in selling price took place on gradual basis to compensate for the increase in raw material prices;</t>
  </si>
  <si>
    <t>The marketing department has undertaken a more aggressive pricing strategy to secure new customers; and</t>
  </si>
  <si>
    <t>The Group reported a PBT of RM4.263 million for the current quarter ended 31 December 2007 compared to PBT of RM4.977 million recorded in the preceding quarter ended 30 September 2007.  The increase in PBT was lower despite that there is a slight increase in turnover and was mainly attributable to the following:</t>
  </si>
  <si>
    <t>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year ended 30 September 2007. These explanatory notes attached to the interim financial statements provide an explanation of events and transactions that are significant for an understanding of the changes in the financial position and performance of the Group since the financial year ended 30 September 2007.
The significant accounting policies adopted are consistent with those of the audited financial statements for the financial year ended 30 September 2007.</t>
  </si>
  <si>
    <t>30 September 2007</t>
  </si>
  <si>
    <t>(Audited)</t>
  </si>
  <si>
    <t>This is prepared based on the unaudited consolidated results of the Group for the current quarter ended 31 December  2007 and is to be read in conjunction with the audited financial statements for the financial year ended 30 September 2007 and the accompanying explanatory notes attached to the Interim Financial Report.</t>
  </si>
  <si>
    <t>Higher oversea marketing cost arising from the recent participation in international trade exhibitions such as Tubetech 2007 held at Sao Paulo, Brazil and International Plastic and Rubber Fair held at Dusseldorf, Germany.</t>
  </si>
  <si>
    <t>For the current quarter ended 31 December 2007, the Group registered revenue of RM25.56 million, giving rise to a PBT of RM4.26 million and a PAT of RM3.859 million.</t>
  </si>
  <si>
    <t>For the current quarter ended 31 December 2007, the Group recorded revenue of RM25.56 million, representing an increase of RM5.95 million or approximately 30.33% on a quarter to quarter basis. The increase in turnover is attributable to an overall increase in demand by existing/new customers.  The increase in sales is in line with the increase in available production capacity arising from the contribution of the new mandrel production lines installed at the newly completed factory situated adjacent to the existing factory and the increase in extrusion production lines (from 9 lines to 16 lines) at the existing factory.</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</si>
</sst>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_);[Red]\(#,##0.0\)"/>
    <numFmt numFmtId="191" formatCode="_(* #,##0.0_);_(* \(#,##0.0\);_(* &quot;-&quot;?_);_(@_)"/>
    <numFmt numFmtId="192" formatCode="#,##0.0_);\(#,##0.0\)"/>
    <numFmt numFmtId="193" formatCode="0.00_);\(0.00\)"/>
    <numFmt numFmtId="194" formatCode="0.0_);\(0.0\)"/>
    <numFmt numFmtId="195" formatCode="0_);\(0\)"/>
    <numFmt numFmtId="196" formatCode="0.0%"/>
    <numFmt numFmtId="197" formatCode="0.000%"/>
    <numFmt numFmtId="198" formatCode="[$-809]dd\ mmmm\ yyyy"/>
    <numFmt numFmtId="199" formatCode="dd\ mmm\ yy"/>
    <numFmt numFmtId="200" formatCode="dd\ mmm\ yyyy"/>
    <numFmt numFmtId="201" formatCode="_(* #,##0.000_);_(* \(#,##0.000\);_(* &quot;-&quot;??_);_(@_)"/>
  </numFmts>
  <fonts count="11">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sz val="9"/>
      <name val="Times New Roman"/>
      <family val="1"/>
    </font>
    <font>
      <b/>
      <sz val="9"/>
      <name val="Times New Roman"/>
      <family val="1"/>
    </font>
    <font>
      <b/>
      <sz val="10"/>
      <color indexed="21"/>
      <name val="Times New Roman"/>
      <family val="1"/>
    </font>
  </fonts>
  <fills count="3">
    <fill>
      <patternFill/>
    </fill>
    <fill>
      <patternFill patternType="gray125"/>
    </fill>
    <fill>
      <patternFill patternType="solid">
        <fgColor indexed="13"/>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15" applyFont="1" applyAlignment="1">
      <alignment horizontal="right" vertical="top"/>
    </xf>
    <xf numFmtId="43" fontId="1" fillId="0" borderId="0" xfId="15" applyFont="1" applyAlignment="1">
      <alignment horizontal="right" vertical="top"/>
    </xf>
    <xf numFmtId="43" fontId="1" fillId="0" borderId="0" xfId="15"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15" applyFont="1" applyAlignment="1">
      <alignment vertical="top"/>
    </xf>
    <xf numFmtId="179" fontId="2" fillId="0" borderId="0" xfId="15" applyNumberFormat="1" applyFont="1" applyAlignment="1">
      <alignment vertical="top"/>
    </xf>
    <xf numFmtId="179" fontId="2" fillId="0" borderId="1" xfId="15" applyNumberFormat="1" applyFont="1" applyBorder="1" applyAlignment="1">
      <alignment vertical="top"/>
    </xf>
    <xf numFmtId="179" fontId="2" fillId="0" borderId="2" xfId="15" applyNumberFormat="1" applyFont="1" applyBorder="1" applyAlignment="1">
      <alignment vertical="top"/>
    </xf>
    <xf numFmtId="0" fontId="2" fillId="0" borderId="0" xfId="0" applyFont="1" applyBorder="1" applyAlignment="1">
      <alignment vertical="top"/>
    </xf>
    <xf numFmtId="43" fontId="1" fillId="0" borderId="0" xfId="15" applyFont="1" applyBorder="1" applyAlignment="1" quotePrefix="1">
      <alignment horizontal="right" vertical="top"/>
    </xf>
    <xf numFmtId="179" fontId="2" fillId="0" borderId="0" xfId="15" applyNumberFormat="1" applyFont="1" applyBorder="1" applyAlignment="1">
      <alignment vertical="top"/>
    </xf>
    <xf numFmtId="179" fontId="2" fillId="0" borderId="0" xfId="15" applyNumberFormat="1" applyFont="1" applyBorder="1" applyAlignment="1">
      <alignment horizontal="right" vertical="top"/>
    </xf>
    <xf numFmtId="179" fontId="1" fillId="0" borderId="0" xfId="15" applyNumberFormat="1" applyFont="1" applyBorder="1" applyAlignment="1" quotePrefix="1">
      <alignment horizontal="right" vertical="top"/>
    </xf>
    <xf numFmtId="179" fontId="2" fillId="0" borderId="3" xfId="15" applyNumberFormat="1" applyFont="1" applyBorder="1" applyAlignment="1">
      <alignment vertical="top"/>
    </xf>
    <xf numFmtId="179" fontId="2" fillId="0" borderId="4" xfId="15" applyNumberFormat="1" applyFont="1" applyBorder="1" applyAlignment="1">
      <alignment vertical="top"/>
    </xf>
    <xf numFmtId="0" fontId="1" fillId="0" borderId="0" xfId="0" applyFont="1" applyBorder="1" applyAlignment="1">
      <alignment vertical="top"/>
    </xf>
    <xf numFmtId="179" fontId="2" fillId="0" borderId="0" xfId="15" applyNumberFormat="1" applyFont="1" applyBorder="1" applyAlignment="1" quotePrefix="1">
      <alignment horizontal="right" vertical="top"/>
    </xf>
    <xf numFmtId="179" fontId="2" fillId="0" borderId="0" xfId="15" applyNumberFormat="1" applyFont="1" applyFill="1" applyBorder="1" applyAlignment="1">
      <alignment vertical="top"/>
    </xf>
    <xf numFmtId="179" fontId="2" fillId="0" borderId="0" xfId="15" applyNumberFormat="1" applyFont="1" applyFill="1" applyBorder="1" applyAlignment="1">
      <alignment horizontal="right" vertical="top"/>
    </xf>
    <xf numFmtId="179" fontId="2" fillId="0" borderId="1" xfId="15" applyNumberFormat="1" applyFont="1" applyFill="1" applyBorder="1" applyAlignment="1">
      <alignment vertical="top"/>
    </xf>
    <xf numFmtId="179" fontId="2" fillId="0" borderId="1" xfId="15" applyNumberFormat="1" applyFont="1" applyFill="1" applyBorder="1" applyAlignment="1" quotePrefix="1">
      <alignment horizontal="right" vertical="top"/>
    </xf>
    <xf numFmtId="179" fontId="1" fillId="0" borderId="0" xfId="15" applyNumberFormat="1" applyFont="1" applyFill="1" applyBorder="1" applyAlignment="1" quotePrefix="1">
      <alignment horizontal="right" vertical="top"/>
    </xf>
    <xf numFmtId="0" fontId="3" fillId="0" borderId="0" xfId="0" applyFont="1" applyAlignment="1">
      <alignment vertical="top"/>
    </xf>
    <xf numFmtId="179" fontId="2" fillId="0" borderId="0" xfId="15" applyNumberFormat="1" applyFont="1" applyFill="1" applyAlignment="1">
      <alignment vertical="top"/>
    </xf>
    <xf numFmtId="0" fontId="2" fillId="0" borderId="0" xfId="0" applyFont="1" applyFill="1" applyAlignment="1">
      <alignment vertical="top"/>
    </xf>
    <xf numFmtId="43" fontId="1" fillId="0" borderId="0" xfId="15" applyFont="1" applyBorder="1" applyAlignment="1">
      <alignment horizontal="right" vertical="top"/>
    </xf>
    <xf numFmtId="0" fontId="2" fillId="0" borderId="0" xfId="0" applyFont="1" applyBorder="1" applyAlignment="1">
      <alignment horizontal="justify" vertical="top"/>
    </xf>
    <xf numFmtId="0" fontId="1" fillId="0" borderId="0" xfId="0" applyFont="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179" fontId="2" fillId="0" borderId="1" xfId="15" applyNumberFormat="1" applyFont="1" applyBorder="1" applyAlignment="1">
      <alignment horizontal="right" vertical="top"/>
    </xf>
    <xf numFmtId="179" fontId="2" fillId="0" borderId="3" xfId="15" applyNumberFormat="1" applyFont="1" applyBorder="1" applyAlignment="1">
      <alignment horizontal="right" vertical="top"/>
    </xf>
    <xf numFmtId="179" fontId="2" fillId="0" borderId="5" xfId="15"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Border="1" applyAlignment="1">
      <alignment horizontal="right" vertical="top"/>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43" fontId="1" fillId="0" borderId="0" xfId="15" applyNumberFormat="1" applyFont="1" applyAlignment="1" quotePrefix="1">
      <alignment horizontal="right" vertical="top"/>
    </xf>
    <xf numFmtId="43" fontId="1" fillId="0" borderId="0" xfId="0" applyNumberFormat="1" applyFont="1" applyAlignment="1">
      <alignment horizontal="right" vertical="top"/>
    </xf>
    <xf numFmtId="43" fontId="2" fillId="0" borderId="5" xfId="15" applyNumberFormat="1" applyFont="1" applyBorder="1" applyAlignment="1">
      <alignment vertical="top"/>
    </xf>
    <xf numFmtId="179" fontId="1" fillId="0" borderId="0" xfId="15" applyNumberFormat="1" applyFont="1" applyAlignment="1">
      <alignment horizontal="right" vertical="top"/>
    </xf>
    <xf numFmtId="179" fontId="2" fillId="0" borderId="3" xfId="15" applyNumberFormat="1" applyFont="1" applyFill="1" applyBorder="1" applyAlignment="1">
      <alignment horizontal="right" vertical="top"/>
    </xf>
    <xf numFmtId="179" fontId="2" fillId="0" borderId="2" xfId="15" applyNumberFormat="1" applyFont="1" applyFill="1" applyBorder="1" applyAlignment="1">
      <alignment vertical="top"/>
    </xf>
    <xf numFmtId="179" fontId="1" fillId="0" borderId="0" xfId="15" applyNumberFormat="1" applyFont="1" applyFill="1" applyAlignment="1" quotePrefix="1">
      <alignment horizontal="right" vertical="top"/>
    </xf>
    <xf numFmtId="179" fontId="2" fillId="0" borderId="2" xfId="15" applyNumberFormat="1" applyFont="1" applyFill="1" applyBorder="1" applyAlignment="1">
      <alignment vertical="top" wrapText="1"/>
    </xf>
    <xf numFmtId="0" fontId="1" fillId="0" borderId="0" xfId="0" applyFont="1" applyAlignment="1">
      <alignment horizontal="center" vertical="top"/>
    </xf>
    <xf numFmtId="0" fontId="1" fillId="0" borderId="0" xfId="0" applyFont="1" applyAlignment="1">
      <alignment horizontal="center"/>
    </xf>
    <xf numFmtId="38" fontId="2" fillId="0" borderId="0" xfId="0" applyNumberFormat="1" applyFont="1" applyAlignment="1">
      <alignment vertical="top"/>
    </xf>
    <xf numFmtId="0" fontId="2" fillId="0" borderId="1" xfId="0" applyFont="1" applyBorder="1" applyAlignment="1">
      <alignment vertical="top"/>
    </xf>
    <xf numFmtId="0" fontId="2" fillId="0" borderId="4" xfId="0" applyFont="1" applyBorder="1" applyAlignment="1">
      <alignment vertical="top"/>
    </xf>
    <xf numFmtId="0" fontId="1" fillId="0" borderId="4" xfId="0" applyFont="1" applyBorder="1" applyAlignment="1">
      <alignment vertical="top"/>
    </xf>
    <xf numFmtId="0" fontId="1" fillId="0" borderId="1"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79" fontId="2" fillId="0" borderId="1" xfId="15" applyNumberFormat="1" applyFont="1" applyBorder="1" applyAlignment="1" quotePrefix="1">
      <alignment horizontal="right" vertical="top"/>
    </xf>
    <xf numFmtId="179" fontId="2" fillId="0" borderId="2" xfId="15" applyNumberFormat="1" applyFont="1" applyBorder="1" applyAlignment="1" quotePrefix="1">
      <alignment horizontal="right" vertical="top"/>
    </xf>
    <xf numFmtId="179" fontId="2" fillId="0" borderId="0" xfId="15"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1" fillId="0" borderId="0" xfId="0" applyFont="1" applyAlignment="1">
      <alignment horizontal="justify" vertical="top"/>
    </xf>
    <xf numFmtId="0" fontId="5" fillId="0" borderId="0" xfId="0" applyFont="1" applyAlignment="1">
      <alignment vertical="top"/>
    </xf>
    <xf numFmtId="0" fontId="1" fillId="0" borderId="0" xfId="0" applyFont="1" applyBorder="1" applyAlignment="1">
      <alignment horizontal="justify" vertical="top"/>
    </xf>
    <xf numFmtId="175" fontId="2" fillId="0" borderId="0" xfId="15" applyNumberFormat="1" applyFont="1" applyBorder="1" applyAlignment="1">
      <alignment vertical="top"/>
    </xf>
    <xf numFmtId="0" fontId="5" fillId="0" borderId="0" xfId="0" applyFont="1" applyAlignment="1">
      <alignment horizontal="justify" vertical="top"/>
    </xf>
    <xf numFmtId="0" fontId="1" fillId="0" borderId="0" xfId="0" applyFont="1" applyFill="1" applyBorder="1" applyAlignment="1">
      <alignment horizontal="right" vertical="top"/>
    </xf>
    <xf numFmtId="0" fontId="1" fillId="0" borderId="0" xfId="0" applyFont="1" applyAlignment="1">
      <alignment horizontal="right"/>
    </xf>
    <xf numFmtId="38" fontId="2" fillId="0" borderId="0" xfId="0" applyNumberFormat="1" applyFont="1" applyBorder="1" applyAlignment="1">
      <alignment vertical="top"/>
    </xf>
    <xf numFmtId="40" fontId="2" fillId="0" borderId="5" xfId="0" applyNumberFormat="1" applyFont="1" applyBorder="1" applyAlignment="1">
      <alignment vertical="top"/>
    </xf>
    <xf numFmtId="179" fontId="2" fillId="0" borderId="5" xfId="15" applyNumberFormat="1" applyFont="1" applyBorder="1" applyAlignment="1">
      <alignment horizontal="right" vertical="top"/>
    </xf>
    <xf numFmtId="37" fontId="2" fillId="0" borderId="5" xfId="0" applyNumberFormat="1" applyFont="1" applyBorder="1" applyAlignment="1">
      <alignment vertical="top"/>
    </xf>
    <xf numFmtId="37" fontId="2" fillId="0" borderId="6" xfId="0" applyNumberFormat="1" applyFont="1" applyBorder="1" applyAlignment="1">
      <alignment vertical="top"/>
    </xf>
    <xf numFmtId="195" fontId="2" fillId="0" borderId="6" xfId="0" applyNumberFormat="1" applyFont="1" applyBorder="1" applyAlignment="1">
      <alignment vertical="top"/>
    </xf>
    <xf numFmtId="179" fontId="2" fillId="0" borderId="4" xfId="15" applyNumberFormat="1" applyFont="1" applyBorder="1" applyAlignment="1">
      <alignment horizontal="right" vertical="top"/>
    </xf>
    <xf numFmtId="41" fontId="2" fillId="0" borderId="1" xfId="0" applyNumberFormat="1" applyFont="1" applyBorder="1" applyAlignment="1">
      <alignment horizontal="right" vertical="top"/>
    </xf>
    <xf numFmtId="0" fontId="7" fillId="0" borderId="0" xfId="0" applyFont="1" applyBorder="1" applyAlignment="1">
      <alignment vertical="top"/>
    </xf>
    <xf numFmtId="38" fontId="2" fillId="0" borderId="0" xfId="0" applyNumberFormat="1" applyFont="1" applyFill="1" applyAlignment="1">
      <alignment vertical="top"/>
    </xf>
    <xf numFmtId="0" fontId="2" fillId="0" borderId="0" xfId="0" applyFont="1" applyBorder="1" applyAlignment="1">
      <alignment horizontal="right" vertical="top"/>
    </xf>
    <xf numFmtId="2" fontId="2" fillId="0" borderId="5" xfId="0" applyNumberFormat="1" applyFont="1" applyBorder="1" applyAlignment="1">
      <alignment vertical="top"/>
    </xf>
    <xf numFmtId="15" fontId="1" fillId="0" borderId="0" xfId="0" applyNumberFormat="1" applyFont="1" applyAlignment="1" quotePrefix="1">
      <alignment horizontal="center"/>
    </xf>
    <xf numFmtId="179" fontId="2" fillId="0" borderId="0" xfId="15" applyNumberFormat="1" applyFont="1" applyFill="1" applyBorder="1" applyAlignment="1" quotePrefix="1">
      <alignment horizontal="right" vertical="top"/>
    </xf>
    <xf numFmtId="0" fontId="2" fillId="0" borderId="0" xfId="0" applyFont="1" applyFill="1" applyAlignment="1">
      <alignment horizontal="justify" vertical="top"/>
    </xf>
    <xf numFmtId="0" fontId="2" fillId="0" borderId="0" xfId="0" applyFont="1" applyAlignment="1">
      <alignment wrapText="1"/>
    </xf>
    <xf numFmtId="43" fontId="1" fillId="0" borderId="0" xfId="15" applyNumberFormat="1" applyFont="1" applyAlignment="1">
      <alignment horizontal="right" vertical="top"/>
    </xf>
    <xf numFmtId="41" fontId="2" fillId="0" borderId="0" xfId="15" applyNumberFormat="1" applyFont="1" applyBorder="1" applyAlignment="1">
      <alignment vertical="top"/>
    </xf>
    <xf numFmtId="41" fontId="2" fillId="0" borderId="0" xfId="0" applyNumberFormat="1" applyFont="1" applyFill="1" applyAlignment="1">
      <alignment vertical="top"/>
    </xf>
    <xf numFmtId="41" fontId="2" fillId="0" borderId="2" xfId="15" applyNumberFormat="1" applyFont="1" applyBorder="1" applyAlignment="1">
      <alignment vertical="top"/>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1" xfId="0" applyFont="1" applyFill="1" applyBorder="1" applyAlignment="1">
      <alignment vertical="top"/>
    </xf>
    <xf numFmtId="179" fontId="2" fillId="0" borderId="0" xfId="0" applyNumberFormat="1" applyFont="1" applyFill="1" applyAlignment="1">
      <alignment vertical="top"/>
    </xf>
    <xf numFmtId="37" fontId="2" fillId="0" borderId="0" xfId="15" applyNumberFormat="1" applyFont="1" applyFill="1" applyBorder="1" applyAlignment="1">
      <alignment vertical="top"/>
    </xf>
    <xf numFmtId="0" fontId="2" fillId="0" borderId="0" xfId="0" applyFont="1" applyFill="1" applyAlignment="1">
      <alignment/>
    </xf>
    <xf numFmtId="37" fontId="2" fillId="0" borderId="0" xfId="0" applyNumberFormat="1" applyFont="1" applyFill="1" applyBorder="1" applyAlignment="1">
      <alignment vertical="top"/>
    </xf>
    <xf numFmtId="191" fontId="2" fillId="0" borderId="0" xfId="15" applyNumberFormat="1" applyFont="1" applyFill="1" applyBorder="1" applyAlignment="1">
      <alignment vertical="top"/>
    </xf>
    <xf numFmtId="191" fontId="2" fillId="0" borderId="0" xfId="15" applyNumberFormat="1" applyFont="1" applyFill="1" applyBorder="1" applyAlignment="1">
      <alignment horizontal="right" vertical="top"/>
    </xf>
    <xf numFmtId="179" fontId="1" fillId="0" borderId="0" xfId="15" applyNumberFormat="1" applyFont="1" applyFill="1" applyBorder="1" applyAlignment="1">
      <alignment horizontal="right" vertical="top"/>
    </xf>
    <xf numFmtId="200" fontId="1" fillId="0" borderId="0" xfId="15" applyNumberFormat="1" applyFont="1" applyFill="1" applyBorder="1" applyAlignment="1">
      <alignment horizontal="right" vertical="top"/>
    </xf>
    <xf numFmtId="179" fontId="2" fillId="0" borderId="2" xfId="15" applyNumberFormat="1" applyFont="1" applyBorder="1" applyAlignment="1">
      <alignment horizontal="right" vertical="top"/>
    </xf>
    <xf numFmtId="200" fontId="1" fillId="0" borderId="0" xfId="15" applyNumberFormat="1" applyFont="1" applyFill="1" applyBorder="1" applyAlignment="1" quotePrefix="1">
      <alignment horizontal="right" vertical="top"/>
    </xf>
    <xf numFmtId="38" fontId="2" fillId="0" borderId="0" xfId="0" applyNumberFormat="1" applyFont="1" applyFill="1" applyBorder="1" applyAlignment="1">
      <alignment vertical="top"/>
    </xf>
    <xf numFmtId="43" fontId="2" fillId="0" borderId="5" xfId="15" applyFont="1" applyBorder="1" applyAlignment="1" quotePrefix="1">
      <alignment horizontal="right" vertical="top"/>
    </xf>
    <xf numFmtId="0" fontId="2" fillId="0" borderId="5" xfId="0" applyFont="1" applyBorder="1" applyAlignment="1">
      <alignment vertical="top"/>
    </xf>
    <xf numFmtId="43" fontId="2" fillId="0" borderId="0" xfId="15" applyFont="1" applyFill="1" applyBorder="1" applyAlignment="1">
      <alignment vertical="top"/>
    </xf>
    <xf numFmtId="43" fontId="2" fillId="0" borderId="0" xfId="15" applyFont="1" applyFill="1" applyBorder="1" applyAlignment="1">
      <alignment horizontal="right" vertical="top"/>
    </xf>
    <xf numFmtId="43" fontId="2" fillId="0" borderId="5" xfId="15" applyFont="1" applyFill="1" applyBorder="1" applyAlignment="1">
      <alignment horizontal="right" vertical="top"/>
    </xf>
    <xf numFmtId="41" fontId="2" fillId="0" borderId="0" xfId="0" applyNumberFormat="1" applyFont="1" applyBorder="1" applyAlignment="1">
      <alignment vertical="top"/>
    </xf>
    <xf numFmtId="40" fontId="2" fillId="0" borderId="0" xfId="0" applyNumberFormat="1" applyFont="1" applyBorder="1" applyAlignment="1">
      <alignment vertical="top"/>
    </xf>
    <xf numFmtId="200" fontId="1" fillId="0" borderId="0" xfId="15" applyNumberFormat="1" applyFont="1" applyAlignment="1" quotePrefix="1">
      <alignment horizontal="right" vertical="top"/>
    </xf>
    <xf numFmtId="0" fontId="2" fillId="2" borderId="0" xfId="0" applyFont="1" applyFill="1" applyAlignment="1">
      <alignment vertical="top"/>
    </xf>
    <xf numFmtId="179" fontId="1" fillId="0" borderId="0" xfId="15" applyNumberFormat="1" applyFont="1" applyBorder="1" applyAlignment="1">
      <alignment horizontal="right" vertical="top"/>
    </xf>
    <xf numFmtId="0" fontId="2" fillId="0" borderId="0" xfId="0" applyFont="1" applyAlignment="1">
      <alignment horizontal="justify" vertical="top" wrapText="1"/>
    </xf>
    <xf numFmtId="179" fontId="2" fillId="0" borderId="5" xfId="15" applyNumberFormat="1" applyFont="1" applyBorder="1" applyAlignment="1">
      <alignment vertical="top"/>
    </xf>
    <xf numFmtId="0" fontId="2" fillId="0" borderId="0" xfId="0" applyNumberFormat="1" applyFont="1" applyAlignment="1">
      <alignment wrapText="1"/>
    </xf>
    <xf numFmtId="0" fontId="2" fillId="2" borderId="0" xfId="0" applyFont="1" applyFill="1" applyAlignment="1">
      <alignment horizontal="left" vertical="top"/>
    </xf>
    <xf numFmtId="0" fontId="2" fillId="2" borderId="0" xfId="0" applyNumberFormat="1" applyFont="1" applyFill="1" applyAlignment="1">
      <alignment horizontal="left" vertical="top"/>
    </xf>
    <xf numFmtId="0" fontId="2" fillId="0" borderId="0" xfId="0" applyFont="1" applyFill="1" applyBorder="1" applyAlignment="1">
      <alignment horizontal="justify" vertical="top"/>
    </xf>
    <xf numFmtId="0" fontId="2" fillId="2" borderId="0" xfId="0" applyNumberFormat="1" applyFont="1" applyFill="1" applyAlignment="1" applyProtection="1">
      <alignment horizontal="left" vertical="top"/>
      <protection locked="0"/>
    </xf>
    <xf numFmtId="0" fontId="2" fillId="2" borderId="0" xfId="0" applyFont="1" applyFill="1" applyAlignment="1">
      <alignment horizontal="left" vertical="top" shrinkToFit="1"/>
    </xf>
    <xf numFmtId="38" fontId="2" fillId="0" borderId="0" xfId="0" applyNumberFormat="1" applyFont="1" applyFill="1" applyBorder="1" applyAlignment="1">
      <alignment horizontal="right" vertical="top"/>
    </xf>
    <xf numFmtId="0" fontId="2" fillId="0" borderId="0" xfId="0" applyFont="1" applyFill="1" applyAlignment="1">
      <alignment horizontal="justify" vertical="top" wrapText="1"/>
    </xf>
    <xf numFmtId="201" fontId="2" fillId="0" borderId="0" xfId="15" applyNumberFormat="1" applyFont="1" applyAlignment="1">
      <alignment vertical="top"/>
    </xf>
    <xf numFmtId="41" fontId="2" fillId="0" borderId="0" xfId="15" applyNumberFormat="1" applyFont="1" applyBorder="1" applyAlignment="1">
      <alignment horizontal="right" vertical="top"/>
    </xf>
    <xf numFmtId="41" fontId="2" fillId="0" borderId="0" xfId="15" applyNumberFormat="1" applyFont="1" applyFill="1" applyBorder="1" applyAlignment="1">
      <alignment horizontal="right" vertical="top"/>
    </xf>
    <xf numFmtId="41" fontId="2" fillId="0" borderId="2" xfId="15" applyNumberFormat="1" applyFont="1" applyBorder="1" applyAlignment="1">
      <alignment horizontal="right" vertical="top"/>
    </xf>
    <xf numFmtId="0" fontId="6" fillId="0" borderId="0" xfId="0" applyFont="1" applyFill="1" applyAlignment="1">
      <alignment vertical="top"/>
    </xf>
    <xf numFmtId="0" fontId="2" fillId="0" borderId="0" xfId="0" applyNumberFormat="1" applyFont="1" applyFill="1" applyAlignment="1">
      <alignment horizontal="left" vertical="top"/>
    </xf>
    <xf numFmtId="43" fontId="8" fillId="0" borderId="0" xfId="15" applyFont="1" applyFill="1" applyAlignment="1">
      <alignment horizontal="right" vertical="top"/>
    </xf>
    <xf numFmtId="43" fontId="9" fillId="0" borderId="0" xfId="15" applyFont="1" applyFill="1" applyAlignment="1">
      <alignment horizontal="right" vertical="top"/>
    </xf>
    <xf numFmtId="0" fontId="9" fillId="0" borderId="0" xfId="0" applyFont="1" applyFill="1" applyAlignment="1">
      <alignment horizontal="right" vertical="top"/>
    </xf>
    <xf numFmtId="43" fontId="9" fillId="0" borderId="0" xfId="15" applyFont="1" applyFill="1" applyAlignment="1" quotePrefix="1">
      <alignment horizontal="right" vertical="top"/>
    </xf>
    <xf numFmtId="43" fontId="1" fillId="0" borderId="0" xfId="15" applyFont="1" applyFill="1" applyAlignment="1">
      <alignment horizontal="right" vertical="top"/>
    </xf>
    <xf numFmtId="39" fontId="2" fillId="0" borderId="0" xfId="19" applyNumberFormat="1" applyFont="1" applyFill="1" applyAlignment="1">
      <alignment horizontal="right" vertical="top"/>
    </xf>
    <xf numFmtId="0" fontId="2" fillId="0" borderId="0" xfId="0" applyFont="1" applyFill="1" applyAlignment="1">
      <alignment horizontal="left" vertical="top"/>
    </xf>
    <xf numFmtId="179" fontId="1" fillId="0" borderId="0" xfId="15" applyNumberFormat="1" applyFont="1" applyFill="1" applyAlignment="1">
      <alignment horizontal="right" vertical="top"/>
    </xf>
    <xf numFmtId="0" fontId="1" fillId="0" borderId="0" xfId="0" applyFont="1" applyFill="1" applyBorder="1" applyAlignment="1" quotePrefix="1">
      <alignment horizontal="right" vertical="top"/>
    </xf>
    <xf numFmtId="200" fontId="9" fillId="0" borderId="0" xfId="15" applyNumberFormat="1" applyFont="1" applyFill="1" applyAlignment="1" quotePrefix="1">
      <alignment horizontal="right" vertical="top"/>
    </xf>
    <xf numFmtId="179" fontId="1" fillId="0" borderId="1" xfId="15" applyNumberFormat="1" applyFont="1" applyFill="1" applyBorder="1" applyAlignment="1">
      <alignment horizontal="right" vertical="top"/>
    </xf>
    <xf numFmtId="179" fontId="2" fillId="0" borderId="0" xfId="15" applyNumberFormat="1" applyFont="1" applyFill="1" applyBorder="1" applyAlignment="1">
      <alignment horizontal="justify" vertical="top"/>
    </xf>
    <xf numFmtId="179" fontId="2" fillId="0" borderId="0" xfId="15" applyNumberFormat="1" applyFont="1" applyFill="1" applyAlignment="1">
      <alignment horizontal="justify" vertical="top"/>
    </xf>
    <xf numFmtId="179" fontId="2" fillId="0" borderId="0" xfId="15" applyNumberFormat="1" applyFont="1" applyFill="1" applyAlignment="1">
      <alignment horizontal="right" vertical="top"/>
    </xf>
    <xf numFmtId="179" fontId="2" fillId="0" borderId="2" xfId="15" applyNumberFormat="1" applyFont="1" applyFill="1" applyBorder="1" applyAlignment="1">
      <alignment horizontal="justify" vertical="top"/>
    </xf>
    <xf numFmtId="0" fontId="2" fillId="0" borderId="0" xfId="0" applyFont="1" applyAlignment="1">
      <alignment vertical="justify" wrapText="1"/>
    </xf>
    <xf numFmtId="43" fontId="1" fillId="0" borderId="0" xfId="15" applyFont="1" applyFill="1" applyAlignment="1" quotePrefix="1">
      <alignment horizontal="right" vertical="top"/>
    </xf>
    <xf numFmtId="38" fontId="2" fillId="0" borderId="0" xfId="0" applyNumberFormat="1" applyFont="1" applyFill="1" applyAlignment="1">
      <alignment horizontal="right" vertical="top"/>
    </xf>
    <xf numFmtId="0" fontId="2" fillId="0" borderId="0" xfId="0" applyFont="1" applyFill="1" applyAlignment="1">
      <alignment horizontal="right" vertical="top"/>
    </xf>
    <xf numFmtId="0" fontId="2" fillId="0" borderId="0" xfId="0" applyFont="1" applyAlignment="1">
      <alignment horizontal="justify" vertical="justify" wrapText="1"/>
    </xf>
    <xf numFmtId="0" fontId="1" fillId="0" borderId="0" xfId="0" applyFont="1" applyFill="1" applyAlignment="1">
      <alignment/>
    </xf>
    <xf numFmtId="0" fontId="10" fillId="0" borderId="0" xfId="0" applyFont="1" applyAlignment="1">
      <alignment/>
    </xf>
    <xf numFmtId="0" fontId="2" fillId="0" borderId="0" xfId="0" applyFont="1" applyFill="1" applyAlignment="1">
      <alignment horizontal="left" vertical="top" wrapText="1"/>
    </xf>
    <xf numFmtId="0" fontId="2" fillId="0" borderId="0" xfId="0" applyNumberFormat="1" applyFont="1" applyFill="1" applyAlignment="1">
      <alignment horizontal="left" vertical="top" wrapText="1"/>
    </xf>
    <xf numFmtId="179" fontId="2" fillId="0" borderId="0" xfId="0" applyNumberFormat="1" applyFont="1" applyFill="1" applyAlignment="1">
      <alignment horizontal="left" vertical="top" wrapText="1"/>
    </xf>
    <xf numFmtId="0" fontId="2" fillId="2" borderId="0" xfId="0" applyFont="1" applyFill="1" applyAlignment="1">
      <alignment horizontal="left" vertical="top" wrapText="1"/>
    </xf>
    <xf numFmtId="0" fontId="2" fillId="0" borderId="0" xfId="0" applyNumberFormat="1" applyFont="1" applyFill="1" applyAlignment="1">
      <alignment vertical="top" wrapText="1"/>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43" fontId="1" fillId="0" borderId="0" xfId="15" applyNumberFormat="1" applyFont="1" applyAlignment="1">
      <alignment horizontal="left" vertical="top" wrapText="1"/>
    </xf>
    <xf numFmtId="43" fontId="0" fillId="0" borderId="0" xfId="0" applyNumberFormat="1" applyAlignment="1">
      <alignment horizontal="left" vertical="top" wrapText="1"/>
    </xf>
    <xf numFmtId="0" fontId="2" fillId="0" borderId="0" xfId="0" applyFont="1" applyAlignment="1">
      <alignment horizontal="justify" vertical="top"/>
    </xf>
    <xf numFmtId="0" fontId="2" fillId="0" borderId="0" xfId="0" applyFont="1" applyAlignment="1">
      <alignment vertical="justify" wrapText="1"/>
    </xf>
    <xf numFmtId="0" fontId="2" fillId="0" borderId="0" xfId="0" applyFont="1" applyFill="1" applyBorder="1" applyAlignment="1">
      <alignment horizontal="justify" vertical="top" wrapText="1"/>
    </xf>
    <xf numFmtId="0" fontId="2" fillId="0" borderId="0" xfId="0" applyFont="1" applyBorder="1" applyAlignment="1">
      <alignment horizontal="justify" vertical="top"/>
    </xf>
    <xf numFmtId="0" fontId="2" fillId="0" borderId="0" xfId="0" applyFont="1" applyFill="1" applyBorder="1" applyAlignment="1">
      <alignment horizontal="justify" vertical="top"/>
    </xf>
    <xf numFmtId="49" fontId="2" fillId="0" borderId="0" xfId="0" applyNumberFormat="1" applyFont="1" applyFill="1" applyAlignment="1">
      <alignment horizontal="left" vertical="top"/>
    </xf>
    <xf numFmtId="0" fontId="2" fillId="0" borderId="0" xfId="0" applyFont="1" applyAlignment="1">
      <alignment horizontal="justify" wrapText="1"/>
    </xf>
    <xf numFmtId="0" fontId="2" fillId="0" borderId="0" xfId="0" applyFont="1" applyAlignment="1">
      <alignment horizontal="justify" vertical="top" wrapText="1"/>
    </xf>
    <xf numFmtId="0" fontId="2" fillId="0" borderId="0" xfId="0" applyFont="1" applyAlignment="1">
      <alignment wrapText="1"/>
    </xf>
    <xf numFmtId="0" fontId="2" fillId="0" borderId="0" xfId="0" applyFont="1" applyAlignment="1">
      <alignment horizontal="justify" vertical="justify" wrapText="1"/>
    </xf>
    <xf numFmtId="0" fontId="2" fillId="0" borderId="0" xfId="0" applyNumberFormat="1"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Border="1" applyAlignment="1">
      <alignment horizontal="justify" vertical="top"/>
    </xf>
    <xf numFmtId="0" fontId="1" fillId="0" borderId="1" xfId="0" applyFont="1" applyBorder="1" applyAlignment="1">
      <alignment horizontal="justify" vertical="top"/>
    </xf>
    <xf numFmtId="0" fontId="2" fillId="0" borderId="0" xfId="0" applyNumberFormat="1"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2"/>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3"/>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3430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H57"/>
  <sheetViews>
    <sheetView view="pageBreakPreview" zoomScaleSheetLayoutView="100" workbookViewId="0" topLeftCell="A1">
      <selection activeCell="A56" sqref="A56"/>
    </sheetView>
  </sheetViews>
  <sheetFormatPr defaultColWidth="9.140625" defaultRowHeight="12.75"/>
  <cols>
    <col min="1" max="1" width="4.140625" style="2" customWidth="1"/>
    <col min="2" max="2" width="24.421875" style="2" customWidth="1"/>
    <col min="3" max="3" width="6.140625" style="2" customWidth="1"/>
    <col min="4" max="5" width="12.7109375" style="2" customWidth="1"/>
    <col min="6" max="6" width="2.140625" style="2" customWidth="1"/>
    <col min="7" max="7" width="12.7109375" style="2" customWidth="1"/>
    <col min="8" max="8" width="14.140625" style="2" customWidth="1"/>
    <col min="9" max="16384" width="9.140625" style="2" customWidth="1"/>
  </cols>
  <sheetData>
    <row r="5" ht="15.75">
      <c r="A5" s="27" t="s">
        <v>101</v>
      </c>
    </row>
    <row r="6" ht="12.75">
      <c r="A6" s="1"/>
    </row>
    <row r="7" ht="12.75">
      <c r="A7" s="1" t="s">
        <v>42</v>
      </c>
    </row>
    <row r="8" ht="12.75">
      <c r="A8" s="1" t="s">
        <v>215</v>
      </c>
    </row>
    <row r="9" ht="12.75">
      <c r="A9" s="2" t="s">
        <v>20</v>
      </c>
    </row>
    <row r="11" spans="4:8" ht="12.75">
      <c r="D11" s="162" t="s">
        <v>14</v>
      </c>
      <c r="E11" s="162"/>
      <c r="G11" s="162" t="s">
        <v>15</v>
      </c>
      <c r="H11" s="162"/>
    </row>
    <row r="12" spans="4:8" ht="12.75">
      <c r="D12" s="3"/>
      <c r="E12" s="4" t="s">
        <v>182</v>
      </c>
      <c r="F12" s="3"/>
      <c r="G12" s="3"/>
      <c r="H12" s="4"/>
    </row>
    <row r="13" spans="4:8" ht="12.75">
      <c r="D13" s="4" t="s">
        <v>16</v>
      </c>
      <c r="E13" s="4" t="s">
        <v>184</v>
      </c>
      <c r="F13" s="3"/>
      <c r="G13" s="53" t="s">
        <v>216</v>
      </c>
      <c r="H13" s="4" t="str">
        <f>G13</f>
        <v>3 months</v>
      </c>
    </row>
    <row r="14" spans="4:8" ht="12.75">
      <c r="D14" s="4" t="s">
        <v>109</v>
      </c>
      <c r="E14" s="32" t="s">
        <v>183</v>
      </c>
      <c r="F14" s="3"/>
      <c r="G14" s="53" t="s">
        <v>102</v>
      </c>
      <c r="H14" s="4" t="str">
        <f>G14</f>
        <v>Cumulative</v>
      </c>
    </row>
    <row r="15" spans="4:8" ht="12.75">
      <c r="D15" s="5" t="s">
        <v>218</v>
      </c>
      <c r="E15" s="5" t="s">
        <v>217</v>
      </c>
      <c r="F15" s="3"/>
      <c r="G15" s="5" t="str">
        <f>D15</f>
        <v>31 Dec 2007</v>
      </c>
      <c r="H15" s="5" t="str">
        <f>E15</f>
        <v>31 Dec 2006</v>
      </c>
    </row>
    <row r="16" spans="3:8" ht="12.75">
      <c r="C16" s="1" t="s">
        <v>27</v>
      </c>
      <c r="D16" s="5" t="s">
        <v>17</v>
      </c>
      <c r="E16" s="5" t="s">
        <v>17</v>
      </c>
      <c r="G16" s="5" t="s">
        <v>17</v>
      </c>
      <c r="H16" s="5" t="s">
        <v>17</v>
      </c>
    </row>
    <row r="18" spans="1:8" ht="12.75">
      <c r="A18" s="2" t="s">
        <v>18</v>
      </c>
      <c r="D18" s="16">
        <v>25556</v>
      </c>
      <c r="E18" s="10">
        <v>19609</v>
      </c>
      <c r="G18" s="16">
        <v>25556</v>
      </c>
      <c r="H18" s="10">
        <v>19609</v>
      </c>
    </row>
    <row r="19" spans="4:8" ht="12.75">
      <c r="D19" s="28"/>
      <c r="E19" s="28"/>
      <c r="F19" s="29"/>
      <c r="G19" s="28"/>
      <c r="H19" s="28"/>
    </row>
    <row r="20" spans="1:8" ht="12.75">
      <c r="A20" s="2" t="s">
        <v>87</v>
      </c>
      <c r="D20" s="16">
        <v>-19461</v>
      </c>
      <c r="E20" s="28">
        <v>-14637</v>
      </c>
      <c r="F20" s="29"/>
      <c r="G20" s="16">
        <v>-19461</v>
      </c>
      <c r="H20" s="28">
        <v>-14637</v>
      </c>
    </row>
    <row r="21" spans="4:8" ht="12.75">
      <c r="D21" s="24"/>
      <c r="E21" s="24"/>
      <c r="F21" s="29"/>
      <c r="G21" s="24"/>
      <c r="H21" s="24"/>
    </row>
    <row r="22" spans="1:8" ht="12.75">
      <c r="A22" s="2" t="s">
        <v>21</v>
      </c>
      <c r="D22" s="16">
        <f>SUM(D18:D21)</f>
        <v>6095</v>
      </c>
      <c r="E22" s="28">
        <f>SUM(E18:E20)</f>
        <v>4972</v>
      </c>
      <c r="F22" s="29"/>
      <c r="G22" s="16">
        <f>SUM(G18:G21)</f>
        <v>6095</v>
      </c>
      <c r="H22" s="28">
        <f>SUM(H18:H20)</f>
        <v>4972</v>
      </c>
    </row>
    <row r="23" spans="4:8" ht="12.75">
      <c r="D23" s="28"/>
      <c r="E23" s="28"/>
      <c r="F23" s="29"/>
      <c r="G23" s="28"/>
      <c r="H23" s="28"/>
    </row>
    <row r="24" spans="1:8" ht="12.75">
      <c r="A24" s="2" t="s">
        <v>163</v>
      </c>
      <c r="D24" s="16">
        <v>327</v>
      </c>
      <c r="E24" s="28">
        <v>249</v>
      </c>
      <c r="F24" s="29"/>
      <c r="G24" s="16">
        <v>326</v>
      </c>
      <c r="H24" s="28">
        <v>249</v>
      </c>
    </row>
    <row r="25" spans="4:8" ht="12.75">
      <c r="D25" s="28"/>
      <c r="E25" s="28"/>
      <c r="F25" s="29"/>
      <c r="G25" s="28"/>
      <c r="H25" s="28"/>
    </row>
    <row r="26" spans="1:8" ht="12.75">
      <c r="A26" s="2" t="s">
        <v>88</v>
      </c>
      <c r="D26" s="16">
        <v>-954</v>
      </c>
      <c r="E26" s="28">
        <v>-552</v>
      </c>
      <c r="F26" s="29"/>
      <c r="G26" s="16">
        <v>-953</v>
      </c>
      <c r="H26" s="28">
        <v>-552</v>
      </c>
    </row>
    <row r="27" spans="4:8" ht="12.75">
      <c r="D27" s="28"/>
      <c r="E27" s="28"/>
      <c r="F27" s="29"/>
      <c r="G27" s="28"/>
      <c r="H27" s="28"/>
    </row>
    <row r="28" spans="1:8" ht="12.75">
      <c r="A28" s="2" t="s">
        <v>22</v>
      </c>
      <c r="D28" s="16">
        <v>-1143</v>
      </c>
      <c r="E28" s="28">
        <f>-1118-88</f>
        <v>-1206</v>
      </c>
      <c r="F28" s="29"/>
      <c r="G28" s="16">
        <v>-1143</v>
      </c>
      <c r="H28" s="28">
        <f>-1118-88</f>
        <v>-1206</v>
      </c>
    </row>
    <row r="29" spans="4:8" ht="12.75">
      <c r="D29" s="22"/>
      <c r="E29" s="22"/>
      <c r="F29" s="43"/>
      <c r="G29" s="22"/>
      <c r="H29" s="22"/>
    </row>
    <row r="30" spans="1:8" ht="12.75">
      <c r="A30" s="2" t="s">
        <v>23</v>
      </c>
      <c r="D30" s="16">
        <v>-62</v>
      </c>
      <c r="E30" s="10">
        <v>-50</v>
      </c>
      <c r="G30" s="16">
        <v>-62</v>
      </c>
      <c r="H30" s="10">
        <v>-50</v>
      </c>
    </row>
    <row r="31" spans="4:8" ht="12.75">
      <c r="D31" s="11"/>
      <c r="E31" s="11"/>
      <c r="G31" s="11"/>
      <c r="H31" s="11"/>
    </row>
    <row r="32" spans="1:8" ht="12.75" customHeight="1">
      <c r="A32" s="1" t="s">
        <v>24</v>
      </c>
      <c r="D32" s="10">
        <f>SUM(D22:D31)</f>
        <v>4263</v>
      </c>
      <c r="E32" s="10">
        <f>SUM(E22:E31)</f>
        <v>3413</v>
      </c>
      <c r="G32" s="10">
        <f>SUM(G22:G31)</f>
        <v>4263</v>
      </c>
      <c r="H32" s="10">
        <f>SUM(H22:H31)</f>
        <v>3413</v>
      </c>
    </row>
    <row r="33" spans="4:8" ht="12.75">
      <c r="D33" s="10"/>
      <c r="E33" s="10"/>
      <c r="G33" s="10"/>
      <c r="H33" s="10"/>
    </row>
    <row r="34" spans="1:8" ht="12.75">
      <c r="A34" s="2" t="s">
        <v>103</v>
      </c>
      <c r="D34" s="35">
        <v>0</v>
      </c>
      <c r="E34" s="11">
        <v>0</v>
      </c>
      <c r="G34" s="35">
        <v>0</v>
      </c>
      <c r="H34" s="11">
        <v>0</v>
      </c>
    </row>
    <row r="35" spans="4:8" ht="12.75">
      <c r="D35" s="16">
        <f>SUM(D32:D34)</f>
        <v>4263</v>
      </c>
      <c r="E35" s="10">
        <f>SUM(E32:E34)</f>
        <v>3413</v>
      </c>
      <c r="G35" s="16">
        <f>SUM(G32:G34)</f>
        <v>4263</v>
      </c>
      <c r="H35" s="10">
        <f>SUM(H32:H34)</f>
        <v>3413</v>
      </c>
    </row>
    <row r="36" spans="4:8" ht="12.75">
      <c r="D36" s="10"/>
      <c r="E36" s="10"/>
      <c r="G36" s="10"/>
      <c r="H36" s="10"/>
    </row>
    <row r="37" spans="1:8" ht="12.75">
      <c r="A37" s="2" t="s">
        <v>25</v>
      </c>
      <c r="C37" s="2" t="s">
        <v>28</v>
      </c>
      <c r="D37" s="16">
        <v>-404</v>
      </c>
      <c r="E37" s="10">
        <v>-375</v>
      </c>
      <c r="G37" s="16">
        <v>-404</v>
      </c>
      <c r="H37" s="10">
        <v>-375</v>
      </c>
    </row>
    <row r="38" spans="4:8" ht="12.75" customHeight="1">
      <c r="D38" s="11"/>
      <c r="E38" s="11"/>
      <c r="G38" s="11"/>
      <c r="H38" s="11"/>
    </row>
    <row r="39" spans="1:8" ht="13.5" thickBot="1">
      <c r="A39" s="1" t="s">
        <v>188</v>
      </c>
      <c r="D39" s="106">
        <f>SUM(D35:D38)</f>
        <v>3859</v>
      </c>
      <c r="E39" s="12">
        <f>SUM(E35:E38)</f>
        <v>3038</v>
      </c>
      <c r="G39" s="106">
        <f>SUM(G35:G38)</f>
        <v>3859</v>
      </c>
      <c r="H39" s="12">
        <f>SUM(H35:H38)</f>
        <v>3038</v>
      </c>
    </row>
    <row r="40" spans="4:8" ht="12.75">
      <c r="D40" s="9"/>
      <c r="E40" s="10"/>
      <c r="G40" s="9"/>
      <c r="H40" s="10"/>
    </row>
    <row r="41" spans="1:8" ht="12.75">
      <c r="A41" s="1" t="s">
        <v>150</v>
      </c>
      <c r="D41" s="9"/>
      <c r="E41" s="10"/>
      <c r="G41" s="9"/>
      <c r="H41" s="10"/>
    </row>
    <row r="42" spans="1:8" ht="13.5" thickBot="1">
      <c r="A42" s="29" t="s">
        <v>204</v>
      </c>
      <c r="B42" s="29"/>
      <c r="D42" s="77">
        <f>D39</f>
        <v>3859</v>
      </c>
      <c r="E42" s="120">
        <f>E39</f>
        <v>3038</v>
      </c>
      <c r="G42" s="77">
        <f>G39</f>
        <v>3859</v>
      </c>
      <c r="H42" s="120">
        <f>H39</f>
        <v>3038</v>
      </c>
    </row>
    <row r="43" spans="4:8" ht="12.75">
      <c r="D43" s="10"/>
      <c r="E43" s="9"/>
      <c r="H43" s="9"/>
    </row>
    <row r="44" spans="1:8" ht="12.75">
      <c r="A44" s="1" t="s">
        <v>94</v>
      </c>
      <c r="D44" s="129"/>
      <c r="E44" s="9"/>
      <c r="H44" s="9"/>
    </row>
    <row r="45" spans="1:8" ht="12.75">
      <c r="A45" s="2" t="s">
        <v>95</v>
      </c>
      <c r="C45" s="2" t="s">
        <v>186</v>
      </c>
      <c r="D45" s="111">
        <f>Notes!I231</f>
        <v>4.52445715893636</v>
      </c>
      <c r="E45" s="112">
        <v>3.64</v>
      </c>
      <c r="F45" s="29"/>
      <c r="G45" s="111">
        <f>Notes!I231</f>
        <v>4.52445715893636</v>
      </c>
      <c r="H45" s="112">
        <v>3.64</v>
      </c>
    </row>
    <row r="46" spans="1:8" ht="13.5" thickBot="1">
      <c r="A46" s="2" t="s">
        <v>96</v>
      </c>
      <c r="C46" s="2" t="s">
        <v>187</v>
      </c>
      <c r="D46" s="113">
        <f>Notes!I250</f>
        <v>4.4371112209817065</v>
      </c>
      <c r="E46" s="113">
        <v>3.55</v>
      </c>
      <c r="F46" s="29"/>
      <c r="G46" s="113">
        <f>Notes!I250</f>
        <v>4.4371112209817065</v>
      </c>
      <c r="H46" s="113">
        <v>3.55</v>
      </c>
    </row>
    <row r="47" ht="12.75">
      <c r="D47" s="10"/>
    </row>
    <row r="48" spans="1:8" ht="13.5" thickBot="1">
      <c r="A48" s="1" t="s">
        <v>151</v>
      </c>
      <c r="D48" s="46">
        <v>4</v>
      </c>
      <c r="E48" s="109">
        <v>3.6</v>
      </c>
      <c r="G48" s="86">
        <v>4</v>
      </c>
      <c r="H48" s="109">
        <v>3.6</v>
      </c>
    </row>
    <row r="49" ht="12.75">
      <c r="D49" s="10"/>
    </row>
    <row r="50" spans="1:8" ht="13.5" thickBot="1">
      <c r="A50" s="1" t="s">
        <v>152</v>
      </c>
      <c r="D50" s="78">
        <v>242</v>
      </c>
      <c r="E50" s="110">
        <v>128</v>
      </c>
      <c r="G50" s="78">
        <v>242</v>
      </c>
      <c r="H50" s="110">
        <v>128</v>
      </c>
    </row>
    <row r="51" spans="1:8" ht="13.5" thickBot="1">
      <c r="A51" s="1" t="s">
        <v>153</v>
      </c>
      <c r="D51" s="79">
        <f>D30</f>
        <v>-62</v>
      </c>
      <c r="E51" s="80">
        <v>-50</v>
      </c>
      <c r="G51" s="80">
        <v>-62</v>
      </c>
      <c r="H51" s="80">
        <v>-50</v>
      </c>
    </row>
    <row r="52" ht="12.75">
      <c r="D52" s="10"/>
    </row>
    <row r="53" spans="1:4" ht="12.75">
      <c r="A53" s="1" t="s">
        <v>29</v>
      </c>
      <c r="D53" s="10"/>
    </row>
    <row r="54" spans="1:8" ht="12.75">
      <c r="A54" s="163" t="s">
        <v>260</v>
      </c>
      <c r="B54" s="163"/>
      <c r="C54" s="163"/>
      <c r="D54" s="163"/>
      <c r="E54" s="163"/>
      <c r="F54" s="163"/>
      <c r="G54" s="163"/>
      <c r="H54" s="163"/>
    </row>
    <row r="55" spans="1:8" ht="32.25" customHeight="1">
      <c r="A55" s="163"/>
      <c r="B55" s="163"/>
      <c r="C55" s="163"/>
      <c r="D55" s="163"/>
      <c r="E55" s="163"/>
      <c r="F55" s="163"/>
      <c r="G55" s="163"/>
      <c r="H55" s="163"/>
    </row>
    <row r="56" spans="1:8" ht="12.75">
      <c r="A56" s="29"/>
      <c r="B56" s="29"/>
      <c r="C56" s="29"/>
      <c r="D56" s="29"/>
      <c r="E56" s="29"/>
      <c r="F56" s="29"/>
      <c r="G56" s="29"/>
      <c r="H56" s="29"/>
    </row>
    <row r="57" spans="1:8" ht="12.75" customHeight="1">
      <c r="A57" s="8"/>
      <c r="B57" s="8"/>
      <c r="C57" s="8"/>
      <c r="D57" s="8"/>
      <c r="E57" s="8"/>
      <c r="F57" s="8"/>
      <c r="G57" s="8"/>
      <c r="H57" s="8"/>
    </row>
  </sheetData>
  <mergeCells count="3">
    <mergeCell ref="D11:E11"/>
    <mergeCell ref="G11:H11"/>
    <mergeCell ref="A54:H55"/>
  </mergeCells>
  <printOptions/>
  <pageMargins left="0.44" right="0.25" top="0.26" bottom="0.57" header="0.33" footer="0.28"/>
  <pageSetup firstPageNumber="1" useFirstPageNumber="1" horizontalDpi="300" verticalDpi="300" orientation="portrait" paperSize="9" scale="95"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G62"/>
  <sheetViews>
    <sheetView view="pageBreakPreview" zoomScaleSheetLayoutView="100" workbookViewId="0" topLeftCell="A13">
      <selection activeCell="G26" sqref="G26:G27"/>
    </sheetView>
  </sheetViews>
  <sheetFormatPr defaultColWidth="9.140625" defaultRowHeight="12.75"/>
  <cols>
    <col min="1" max="1" width="3.8515625" style="2" customWidth="1"/>
    <col min="2" max="2" width="44.7109375" style="2" customWidth="1"/>
    <col min="3" max="3" width="6.140625" style="2" customWidth="1"/>
    <col min="4" max="4" width="3.28125" style="2" customWidth="1"/>
    <col min="5" max="5" width="12.7109375" style="2" customWidth="1"/>
    <col min="6" max="6" width="3.28125" style="2" customWidth="1"/>
    <col min="7" max="7" width="16.00390625" style="2" customWidth="1"/>
    <col min="8" max="16384" width="9.140625" style="2" customWidth="1"/>
  </cols>
  <sheetData>
    <row r="5" spans="1:3" ht="15.75">
      <c r="A5" s="27" t="s">
        <v>101</v>
      </c>
      <c r="B5" s="27"/>
      <c r="C5" s="1"/>
    </row>
    <row r="7" spans="1:3" ht="12.75">
      <c r="A7" s="1" t="s">
        <v>43</v>
      </c>
      <c r="C7" s="1"/>
    </row>
    <row r="8" spans="1:3" ht="12.75">
      <c r="A8" s="1" t="s">
        <v>220</v>
      </c>
      <c r="C8" s="1"/>
    </row>
    <row r="9" spans="1:5" ht="12.75">
      <c r="A9" s="2" t="s">
        <v>20</v>
      </c>
      <c r="C9" s="1"/>
      <c r="E9" s="95"/>
    </row>
    <row r="10" spans="3:7" ht="12.75">
      <c r="C10" s="1"/>
      <c r="G10" s="32" t="s">
        <v>259</v>
      </c>
    </row>
    <row r="11" spans="1:7" ht="12.75">
      <c r="A11" s="1"/>
      <c r="C11" s="1"/>
      <c r="E11" s="4" t="s">
        <v>11</v>
      </c>
      <c r="G11" s="4" t="s">
        <v>11</v>
      </c>
    </row>
    <row r="12" spans="4:7" ht="12.75">
      <c r="D12" s="3"/>
      <c r="E12" s="44" t="s">
        <v>219</v>
      </c>
      <c r="F12" s="5"/>
      <c r="G12" s="87" t="s">
        <v>258</v>
      </c>
    </row>
    <row r="13" spans="3:7" ht="12.75">
      <c r="C13" s="52"/>
      <c r="E13" s="5" t="s">
        <v>17</v>
      </c>
      <c r="F13" s="5"/>
      <c r="G13" s="44" t="s">
        <v>17</v>
      </c>
    </row>
    <row r="14" spans="3:7" ht="12.75">
      <c r="C14" s="1"/>
      <c r="E14" s="5"/>
      <c r="F14" s="5"/>
      <c r="G14" s="91"/>
    </row>
    <row r="15" spans="1:7" ht="12.75">
      <c r="A15" s="1" t="s">
        <v>165</v>
      </c>
      <c r="G15" s="45"/>
    </row>
    <row r="16" spans="1:7" ht="12.75">
      <c r="A16" s="1" t="s">
        <v>164</v>
      </c>
      <c r="E16" s="15"/>
      <c r="F16" s="15"/>
      <c r="G16" s="16"/>
    </row>
    <row r="17" spans="1:7" ht="12.75">
      <c r="A17" s="2" t="s">
        <v>30</v>
      </c>
      <c r="E17" s="15">
        <f>29226-E18</f>
        <v>26913</v>
      </c>
      <c r="F17" s="15"/>
      <c r="G17" s="15">
        <v>26439</v>
      </c>
    </row>
    <row r="18" spans="1:7" ht="12.75">
      <c r="A18" s="2" t="s">
        <v>5</v>
      </c>
      <c r="E18" s="15">
        <v>2313</v>
      </c>
      <c r="F18" s="15"/>
      <c r="G18" s="15">
        <v>2325</v>
      </c>
    </row>
    <row r="19" spans="1:7" ht="12.75">
      <c r="A19" s="2" t="s">
        <v>104</v>
      </c>
      <c r="E19" s="11">
        <v>10</v>
      </c>
      <c r="F19" s="15"/>
      <c r="G19" s="11">
        <v>10</v>
      </c>
    </row>
    <row r="20" spans="5:7" ht="12.75">
      <c r="E20" s="18">
        <f>SUM(E17:E19)</f>
        <v>29236</v>
      </c>
      <c r="G20" s="18">
        <f>SUM(G17:G19)</f>
        <v>28774</v>
      </c>
    </row>
    <row r="21" spans="1:7" ht="12.75">
      <c r="A21" s="6"/>
      <c r="E21" s="15"/>
      <c r="F21" s="15"/>
      <c r="G21" s="71"/>
    </row>
    <row r="22" spans="1:7" ht="12.75">
      <c r="A22" s="1" t="s">
        <v>166</v>
      </c>
      <c r="E22" s="15"/>
      <c r="F22" s="15"/>
      <c r="G22" s="71"/>
    </row>
    <row r="23" spans="1:7" ht="12.75">
      <c r="A23" s="2" t="s">
        <v>89</v>
      </c>
      <c r="E23" s="15">
        <v>10245</v>
      </c>
      <c r="F23" s="15"/>
      <c r="G23" s="15">
        <v>12122</v>
      </c>
    </row>
    <row r="24" spans="1:7" ht="12.75">
      <c r="A24" s="2" t="s">
        <v>31</v>
      </c>
      <c r="E24" s="15">
        <v>4900</v>
      </c>
      <c r="F24" s="15"/>
      <c r="G24" s="15">
        <v>5848</v>
      </c>
    </row>
    <row r="25" spans="1:7" ht="12.75">
      <c r="A25" s="2" t="s">
        <v>105</v>
      </c>
      <c r="D25" s="5"/>
      <c r="E25" s="21">
        <v>1414</v>
      </c>
      <c r="F25" s="17"/>
      <c r="G25" s="21">
        <v>1798</v>
      </c>
    </row>
    <row r="26" spans="1:7" ht="12.75">
      <c r="A26" s="2" t="s">
        <v>189</v>
      </c>
      <c r="D26" s="5"/>
      <c r="E26" s="88">
        <v>27352</v>
      </c>
      <c r="F26" s="17"/>
      <c r="G26" s="88">
        <v>22493</v>
      </c>
    </row>
    <row r="27" spans="1:7" ht="12.75">
      <c r="A27" s="2" t="s">
        <v>32</v>
      </c>
      <c r="E27" s="22">
        <v>4183</v>
      </c>
      <c r="F27" s="15"/>
      <c r="G27" s="22">
        <v>3189</v>
      </c>
    </row>
    <row r="28" spans="5:7" ht="12.75">
      <c r="E28" s="18">
        <f>SUM(E23:E27)</f>
        <v>48094</v>
      </c>
      <c r="F28" s="15"/>
      <c r="G28" s="18">
        <f>SUM(G23:G27)</f>
        <v>45450</v>
      </c>
    </row>
    <row r="29" spans="1:7" ht="13.5" thickBot="1">
      <c r="A29" s="1" t="s">
        <v>174</v>
      </c>
      <c r="E29" s="12">
        <f>E20+E28</f>
        <v>77330</v>
      </c>
      <c r="F29" s="15"/>
      <c r="G29" s="12">
        <f>G20+G28</f>
        <v>74224</v>
      </c>
    </row>
    <row r="30" spans="5:7" ht="12.75">
      <c r="E30" s="15"/>
      <c r="F30" s="15"/>
      <c r="G30" s="15"/>
    </row>
    <row r="31" spans="1:7" ht="12.75">
      <c r="A31" s="1" t="s">
        <v>167</v>
      </c>
      <c r="E31" s="15"/>
      <c r="F31" s="15"/>
      <c r="G31" s="15"/>
    </row>
    <row r="32" spans="1:7" ht="12.75">
      <c r="A32" s="1" t="s">
        <v>168</v>
      </c>
      <c r="E32" s="15"/>
      <c r="F32" s="15"/>
      <c r="G32" s="15"/>
    </row>
    <row r="33" spans="1:7" ht="12.75">
      <c r="A33" s="2" t="s">
        <v>36</v>
      </c>
      <c r="E33" s="15">
        <v>42646</v>
      </c>
      <c r="F33" s="15"/>
      <c r="G33" s="15">
        <v>42646</v>
      </c>
    </row>
    <row r="34" spans="1:7" ht="12.75">
      <c r="A34" s="2" t="s">
        <v>154</v>
      </c>
      <c r="E34" s="15">
        <v>9972</v>
      </c>
      <c r="F34" s="15"/>
      <c r="G34" s="15">
        <v>9972</v>
      </c>
    </row>
    <row r="35" spans="1:7" ht="12.75">
      <c r="A35" s="2" t="s">
        <v>6</v>
      </c>
      <c r="E35" s="15">
        <v>331</v>
      </c>
      <c r="F35" s="15"/>
      <c r="G35" s="15">
        <v>241</v>
      </c>
    </row>
    <row r="36" spans="1:7" ht="12.75">
      <c r="A36" s="2" t="s">
        <v>37</v>
      </c>
      <c r="E36" s="15">
        <v>15891</v>
      </c>
      <c r="F36" s="15"/>
      <c r="G36" s="15">
        <v>13311</v>
      </c>
    </row>
    <row r="37" spans="5:7" ht="12.75">
      <c r="E37" s="15"/>
      <c r="F37" s="15"/>
      <c r="G37" s="15"/>
    </row>
    <row r="38" spans="1:7" ht="12.75">
      <c r="A38" s="1" t="s">
        <v>169</v>
      </c>
      <c r="E38" s="18">
        <f>SUM(E33:E37)</f>
        <v>68840</v>
      </c>
      <c r="F38" s="15"/>
      <c r="G38" s="18">
        <f>SUM(G33:G37)</f>
        <v>66170</v>
      </c>
    </row>
    <row r="39" spans="5:7" ht="12.75">
      <c r="E39" s="15"/>
      <c r="F39" s="15"/>
      <c r="G39" s="15"/>
    </row>
    <row r="40" spans="1:7" ht="12.75">
      <c r="A40" s="1" t="s">
        <v>170</v>
      </c>
      <c r="E40" s="15"/>
      <c r="F40" s="15"/>
      <c r="G40" s="15"/>
    </row>
    <row r="41" spans="1:7" ht="12.75">
      <c r="A41" s="2" t="s">
        <v>106</v>
      </c>
      <c r="E41" s="15">
        <v>491</v>
      </c>
      <c r="F41" s="15"/>
      <c r="G41" s="15">
        <v>479</v>
      </c>
    </row>
    <row r="42" spans="5:7" ht="12.75">
      <c r="E42" s="19"/>
      <c r="F42" s="10"/>
      <c r="G42" s="81"/>
    </row>
    <row r="43" spans="1:7" ht="12.75">
      <c r="A43" s="1" t="s">
        <v>171</v>
      </c>
      <c r="E43" s="15"/>
      <c r="F43" s="15"/>
      <c r="G43" s="15"/>
    </row>
    <row r="44" spans="1:7" ht="12.75">
      <c r="A44" s="2" t="s">
        <v>33</v>
      </c>
      <c r="E44" s="15">
        <v>4570</v>
      </c>
      <c r="F44" s="15"/>
      <c r="G44" s="15">
        <v>3845</v>
      </c>
    </row>
    <row r="45" spans="1:7" ht="12.75">
      <c r="A45" s="2" t="s">
        <v>34</v>
      </c>
      <c r="E45" s="15">
        <v>3093</v>
      </c>
      <c r="F45" s="15"/>
      <c r="G45" s="15">
        <v>3469</v>
      </c>
    </row>
    <row r="46" spans="1:7" ht="12.75">
      <c r="A46" s="2" t="s">
        <v>35</v>
      </c>
      <c r="E46" s="15">
        <v>336</v>
      </c>
      <c r="F46" s="15"/>
      <c r="G46" s="15">
        <v>261</v>
      </c>
    </row>
    <row r="47" spans="5:7" ht="12.75">
      <c r="E47" s="18">
        <f>SUM(E44:E46)</f>
        <v>7999</v>
      </c>
      <c r="F47" s="15"/>
      <c r="G47" s="18">
        <f>SUM(G44:G46)</f>
        <v>7575</v>
      </c>
    </row>
    <row r="48" spans="1:7" ht="12.75">
      <c r="A48" s="2" t="s">
        <v>172</v>
      </c>
      <c r="E48" s="15">
        <f>E41+E47</f>
        <v>8490</v>
      </c>
      <c r="F48" s="15"/>
      <c r="G48" s="15">
        <f>G41+G47</f>
        <v>8054</v>
      </c>
    </row>
    <row r="49" spans="1:7" ht="13.5" thickBot="1">
      <c r="A49" s="1" t="s">
        <v>173</v>
      </c>
      <c r="E49" s="12">
        <f>E38+E48</f>
        <v>77330</v>
      </c>
      <c r="F49" s="15"/>
      <c r="G49" s="12">
        <f>G38+G48</f>
        <v>74224</v>
      </c>
    </row>
    <row r="50" spans="5:7" ht="12.75">
      <c r="E50" s="15"/>
      <c r="F50" s="15"/>
      <c r="G50" s="16"/>
    </row>
    <row r="51" spans="1:7" ht="12.75">
      <c r="A51" s="164" t="s">
        <v>162</v>
      </c>
      <c r="B51" s="164"/>
      <c r="E51" s="10"/>
      <c r="F51" s="10"/>
      <c r="G51" s="10"/>
    </row>
    <row r="52" spans="1:7" ht="16.5" customHeight="1" thickBot="1">
      <c r="A52" s="165"/>
      <c r="B52" s="165"/>
      <c r="E52" s="46">
        <f>E38/(E33*2)</f>
        <v>0.807109693757914</v>
      </c>
      <c r="F52" s="10"/>
      <c r="G52" s="46">
        <f>G38/(G33*2)</f>
        <v>0.7758054682736951</v>
      </c>
    </row>
    <row r="53" spans="5:7" ht="12.75">
      <c r="E53" s="10"/>
      <c r="F53" s="10"/>
      <c r="G53" s="10"/>
    </row>
    <row r="54" spans="1:7" ht="12.75">
      <c r="A54" s="1" t="s">
        <v>29</v>
      </c>
      <c r="E54" s="10"/>
      <c r="F54" s="10"/>
      <c r="G54" s="10"/>
    </row>
    <row r="55" spans="1:7" ht="12.75">
      <c r="A55" s="163" t="s">
        <v>223</v>
      </c>
      <c r="B55" s="163"/>
      <c r="C55" s="163"/>
      <c r="D55" s="163"/>
      <c r="E55" s="163"/>
      <c r="F55" s="163"/>
      <c r="G55" s="163"/>
    </row>
    <row r="56" spans="1:7" ht="29.25" customHeight="1">
      <c r="A56" s="163"/>
      <c r="B56" s="163"/>
      <c r="C56" s="163"/>
      <c r="D56" s="163"/>
      <c r="E56" s="163"/>
      <c r="F56" s="163"/>
      <c r="G56" s="163"/>
    </row>
    <row r="57" spans="1:7" ht="12.75" customHeight="1">
      <c r="A57" s="8"/>
      <c r="B57" s="8"/>
      <c r="C57" s="8"/>
      <c r="D57" s="8"/>
      <c r="E57" s="8"/>
      <c r="F57" s="8"/>
      <c r="G57" s="8"/>
    </row>
    <row r="58" ht="12.75" customHeight="1"/>
    <row r="59" ht="12.75" customHeight="1"/>
    <row r="60" ht="12.75" customHeight="1"/>
    <row r="61" ht="12.75" customHeight="1"/>
    <row r="62" spans="1:7" ht="12.75" customHeight="1">
      <c r="A62" s="8"/>
      <c r="B62" s="8"/>
      <c r="C62" s="8"/>
      <c r="D62" s="8"/>
      <c r="E62" s="8"/>
      <c r="F62" s="8"/>
      <c r="G62" s="8"/>
    </row>
  </sheetData>
  <mergeCells count="2">
    <mergeCell ref="A51:B52"/>
    <mergeCell ref="A55:G56"/>
  </mergeCells>
  <printOptions/>
  <pageMargins left="0.75" right="0.75" top="0.72" bottom="0.74" header="0.5" footer="0.5"/>
  <pageSetup firstPageNumber="2" useFirstPageNumber="1" horizontalDpi="300" verticalDpi="300" orientation="portrait" paperSize="9" scale="95"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H34"/>
  <sheetViews>
    <sheetView view="pageBreakPreview" zoomScaleSheetLayoutView="100" workbookViewId="0" topLeftCell="A13">
      <selection activeCell="C14" sqref="C14"/>
    </sheetView>
  </sheetViews>
  <sheetFormatPr defaultColWidth="9.140625" defaultRowHeight="12.75"/>
  <cols>
    <col min="1" max="1" width="3.8515625" style="2" customWidth="1"/>
    <col min="2" max="2" width="35.57421875" style="2" customWidth="1"/>
    <col min="3" max="3" width="5.8515625" style="2" customWidth="1"/>
    <col min="4" max="4" width="9.28125" style="2" customWidth="1"/>
    <col min="5" max="5" width="8.28125" style="2" customWidth="1"/>
    <col min="6" max="6" width="8.421875" style="2" customWidth="1"/>
    <col min="7" max="7" width="14.57421875" style="2" customWidth="1"/>
    <col min="8" max="8" width="10.140625" style="2" customWidth="1"/>
    <col min="9" max="16384" width="9.140625" style="2" customWidth="1"/>
  </cols>
  <sheetData>
    <row r="5" spans="1:3" ht="15.75">
      <c r="A5" s="27" t="s">
        <v>101</v>
      </c>
      <c r="B5" s="27"/>
      <c r="C5" s="27"/>
    </row>
    <row r="7" ht="12.75">
      <c r="A7" s="1" t="s">
        <v>44</v>
      </c>
    </row>
    <row r="8" ht="12.75">
      <c r="A8" s="1" t="str">
        <f>'IS'!A8</f>
        <v>For The First Quarter Ended 31 December 2007</v>
      </c>
    </row>
    <row r="9" ht="12.75">
      <c r="A9" s="2" t="s">
        <v>20</v>
      </c>
    </row>
    <row r="11" spans="4:7" ht="12.75">
      <c r="D11" s="166" t="s">
        <v>107</v>
      </c>
      <c r="E11" s="166"/>
      <c r="F11" s="167"/>
      <c r="G11" s="4" t="s">
        <v>246</v>
      </c>
    </row>
    <row r="12" spans="1:8" ht="12.75">
      <c r="A12" s="1"/>
      <c r="D12" s="4" t="s">
        <v>40</v>
      </c>
      <c r="E12" s="32" t="s">
        <v>175</v>
      </c>
      <c r="F12" s="32" t="s">
        <v>41</v>
      </c>
      <c r="G12" s="4" t="s">
        <v>39</v>
      </c>
      <c r="H12" s="7"/>
    </row>
    <row r="13" spans="4:8" ht="12.75">
      <c r="D13" s="4" t="s">
        <v>41</v>
      </c>
      <c r="E13" s="32" t="s">
        <v>176</v>
      </c>
      <c r="F13" s="32" t="s">
        <v>7</v>
      </c>
      <c r="G13" s="4" t="s">
        <v>8</v>
      </c>
      <c r="H13" s="4" t="s">
        <v>38</v>
      </c>
    </row>
    <row r="14" spans="3:8" ht="12.75">
      <c r="C14" s="52"/>
      <c r="D14" s="5" t="s">
        <v>17</v>
      </c>
      <c r="E14" s="5" t="s">
        <v>17</v>
      </c>
      <c r="F14" s="4" t="s">
        <v>17</v>
      </c>
      <c r="G14" s="5" t="s">
        <v>17</v>
      </c>
      <c r="H14" s="5" t="s">
        <v>17</v>
      </c>
    </row>
    <row r="15" spans="4:8" ht="12.75">
      <c r="D15" s="14"/>
      <c r="E15" s="13"/>
      <c r="F15" s="13"/>
      <c r="G15" s="14"/>
      <c r="H15" s="14"/>
    </row>
    <row r="16" spans="1:8" ht="12.75">
      <c r="A16" s="2" t="s">
        <v>232</v>
      </c>
      <c r="D16" s="92">
        <v>42646</v>
      </c>
      <c r="E16" s="33">
        <v>9972</v>
      </c>
      <c r="F16" s="33">
        <v>241</v>
      </c>
      <c r="G16" s="130">
        <v>13311</v>
      </c>
      <c r="H16" s="92">
        <f>SUM(D16:G16)</f>
        <v>66170</v>
      </c>
    </row>
    <row r="17" spans="4:8" ht="12.75">
      <c r="D17" s="92"/>
      <c r="E17" s="92"/>
      <c r="F17" s="92"/>
      <c r="G17" s="130"/>
      <c r="H17" s="92"/>
    </row>
    <row r="18" spans="1:8" ht="12.75">
      <c r="A18" s="2" t="s">
        <v>210</v>
      </c>
      <c r="G18" s="7"/>
      <c r="H18" s="92"/>
    </row>
    <row r="19" spans="1:8" ht="12.75">
      <c r="A19" s="2" t="s">
        <v>211</v>
      </c>
      <c r="D19" s="92">
        <v>0</v>
      </c>
      <c r="E19" s="92">
        <v>0</v>
      </c>
      <c r="F19" s="92">
        <v>90</v>
      </c>
      <c r="G19" s="130">
        <v>0</v>
      </c>
      <c r="H19" s="92">
        <f>SUM(D19:G19)</f>
        <v>90</v>
      </c>
    </row>
    <row r="20" spans="1:8" ht="12.75">
      <c r="A20" s="2" t="s">
        <v>212</v>
      </c>
      <c r="D20" s="93">
        <v>0</v>
      </c>
      <c r="E20" s="93">
        <v>0</v>
      </c>
      <c r="F20" s="93">
        <v>0</v>
      </c>
      <c r="G20" s="130">
        <v>0</v>
      </c>
      <c r="H20" s="92">
        <f>SUM(D20:G20)</f>
        <v>0</v>
      </c>
    </row>
    <row r="21" spans="4:8" ht="12.75">
      <c r="D21" s="92"/>
      <c r="E21" s="92"/>
      <c r="F21" s="92"/>
      <c r="G21" s="130"/>
      <c r="H21" s="92"/>
    </row>
    <row r="22" spans="1:8" ht="12.75">
      <c r="A22" s="29" t="s">
        <v>199</v>
      </c>
      <c r="B22" s="29"/>
      <c r="D22" s="93">
        <v>0</v>
      </c>
      <c r="E22" s="93">
        <v>0</v>
      </c>
      <c r="F22" s="93">
        <v>0</v>
      </c>
      <c r="G22" s="131">
        <v>3859</v>
      </c>
      <c r="H22" s="92">
        <f>SUM(D22:G22)</f>
        <v>3859</v>
      </c>
    </row>
    <row r="23" spans="1:8" ht="12.75">
      <c r="A23" s="29"/>
      <c r="B23" s="29"/>
      <c r="D23" s="93"/>
      <c r="E23" s="93"/>
      <c r="F23" s="93"/>
      <c r="G23" s="131"/>
      <c r="H23" s="92"/>
    </row>
    <row r="24" spans="1:8" ht="12.75">
      <c r="A24" s="29" t="s">
        <v>203</v>
      </c>
      <c r="B24" s="29"/>
      <c r="D24" s="93">
        <v>0</v>
      </c>
      <c r="E24" s="93">
        <v>0</v>
      </c>
      <c r="F24" s="93">
        <v>0</v>
      </c>
      <c r="G24" s="131">
        <v>-1279</v>
      </c>
      <c r="H24" s="92">
        <f>SUM(D24:G24)</f>
        <v>-1279</v>
      </c>
    </row>
    <row r="25" spans="4:8" ht="12.75">
      <c r="D25" s="92"/>
      <c r="E25" s="92"/>
      <c r="F25" s="92"/>
      <c r="G25" s="130"/>
      <c r="H25" s="92"/>
    </row>
    <row r="26" spans="1:8" ht="13.5" thickBot="1">
      <c r="A26" s="2" t="s">
        <v>220</v>
      </c>
      <c r="D26" s="94">
        <f>SUM(D16:D25)</f>
        <v>42646</v>
      </c>
      <c r="E26" s="94">
        <f>SUM(E16:E25)</f>
        <v>9972</v>
      </c>
      <c r="F26" s="94">
        <f>SUM(F16:F25)</f>
        <v>331</v>
      </c>
      <c r="G26" s="132">
        <f>SUM(G16:G25)</f>
        <v>15891</v>
      </c>
      <c r="H26" s="94">
        <f>SUM(H16:H25)</f>
        <v>68840</v>
      </c>
    </row>
    <row r="27" spans="4:8" ht="12.75">
      <c r="D27" s="15"/>
      <c r="E27" s="15"/>
      <c r="F27" s="15"/>
      <c r="G27" s="15"/>
      <c r="H27" s="15"/>
    </row>
    <row r="28" spans="7:8" ht="12.75">
      <c r="G28" s="10"/>
      <c r="H28" s="10"/>
    </row>
    <row r="29" spans="7:8" ht="12.75">
      <c r="G29" s="10"/>
      <c r="H29" s="10"/>
    </row>
    <row r="30" spans="1:8" ht="12.75">
      <c r="A30" s="1" t="s">
        <v>29</v>
      </c>
      <c r="G30" s="10"/>
      <c r="H30" s="10"/>
    </row>
    <row r="31" spans="1:8" ht="12.75">
      <c r="A31" s="163" t="s">
        <v>222</v>
      </c>
      <c r="B31" s="163"/>
      <c r="C31" s="163"/>
      <c r="D31" s="163"/>
      <c r="E31" s="163"/>
      <c r="F31" s="163"/>
      <c r="G31" s="163"/>
      <c r="H31" s="163"/>
    </row>
    <row r="32" spans="1:8" ht="12.75">
      <c r="A32" s="163"/>
      <c r="B32" s="163"/>
      <c r="C32" s="163"/>
      <c r="D32" s="163"/>
      <c r="E32" s="163"/>
      <c r="F32" s="163"/>
      <c r="G32" s="163"/>
      <c r="H32" s="163"/>
    </row>
    <row r="33" spans="1:8" ht="15" customHeight="1">
      <c r="A33" s="163"/>
      <c r="B33" s="163"/>
      <c r="C33" s="163"/>
      <c r="D33" s="163"/>
      <c r="E33" s="163"/>
      <c r="F33" s="163"/>
      <c r="G33" s="163"/>
      <c r="H33" s="163"/>
    </row>
    <row r="34" spans="1:8" ht="12.75">
      <c r="A34" s="8"/>
      <c r="B34" s="8"/>
      <c r="C34" s="8"/>
      <c r="D34" s="8"/>
      <c r="E34" s="8"/>
      <c r="F34" s="8"/>
      <c r="G34" s="8"/>
      <c r="H34" s="8"/>
    </row>
  </sheetData>
  <mergeCells count="2">
    <mergeCell ref="A31:H33"/>
    <mergeCell ref="D11:F11"/>
  </mergeCells>
  <printOptions/>
  <pageMargins left="0.2362204724409449" right="0.2362204724409449" top="0.7874015748031497" bottom="0.7480314960629921" header="0.5118110236220472" footer="0.5118110236220472"/>
  <pageSetup firstPageNumber="3" useFirstPageNumber="1" horizontalDpi="300" verticalDpi="300" orientation="portrait" paperSize="9" scale="95"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5"/>
  <sheetViews>
    <sheetView view="pageBreakPreview" zoomScaleSheetLayoutView="100" workbookViewId="0" topLeftCell="A33">
      <selection activeCell="B60" sqref="B60"/>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101</v>
      </c>
      <c r="B5" s="27"/>
      <c r="C5" s="1"/>
    </row>
    <row r="7" spans="1:3" ht="12.75">
      <c r="A7" s="1" t="s">
        <v>45</v>
      </c>
      <c r="C7" s="1"/>
    </row>
    <row r="8" spans="1:3" ht="12.75">
      <c r="A8" s="1" t="str">
        <f>StmtEquity!A8</f>
        <v>For The First Quarter Ended 31 December 2007</v>
      </c>
      <c r="C8" s="1"/>
    </row>
    <row r="9" spans="1:3" ht="12.75">
      <c r="A9" s="2" t="s">
        <v>20</v>
      </c>
      <c r="C9" s="1"/>
    </row>
    <row r="10" ht="5.25" customHeight="1">
      <c r="C10" s="1"/>
    </row>
    <row r="11" spans="3:7" ht="12.75">
      <c r="C11" s="1"/>
      <c r="E11" s="74" t="s">
        <v>216</v>
      </c>
      <c r="G11" s="74" t="str">
        <f>E11</f>
        <v>3 months</v>
      </c>
    </row>
    <row r="12" spans="1:7" ht="12.75">
      <c r="A12" s="1"/>
      <c r="C12" s="1"/>
      <c r="E12" s="4" t="s">
        <v>9</v>
      </c>
      <c r="G12" s="4" t="s">
        <v>9</v>
      </c>
    </row>
    <row r="13" spans="4:7" ht="12.75">
      <c r="D13" s="3"/>
      <c r="E13" s="5" t="s">
        <v>219</v>
      </c>
      <c r="F13" s="5"/>
      <c r="G13" s="5" t="s">
        <v>219</v>
      </c>
    </row>
    <row r="14" spans="3:7" ht="12.75">
      <c r="C14" s="32" t="s">
        <v>27</v>
      </c>
      <c r="E14" s="5" t="s">
        <v>17</v>
      </c>
      <c r="F14" s="5"/>
      <c r="G14" s="5" t="s">
        <v>17</v>
      </c>
    </row>
    <row r="15" spans="3:7" ht="12.75">
      <c r="C15" s="1"/>
      <c r="E15" s="5"/>
      <c r="F15" s="5"/>
      <c r="G15" s="5"/>
    </row>
    <row r="16" spans="1:7" ht="12.75">
      <c r="A16" s="20" t="s">
        <v>54</v>
      </c>
      <c r="B16" s="13"/>
      <c r="C16" s="13"/>
      <c r="D16" s="13"/>
      <c r="E16" s="15"/>
      <c r="F16" s="15"/>
      <c r="G16" s="16"/>
    </row>
    <row r="17" spans="1:7" ht="12.75">
      <c r="A17" s="13" t="s">
        <v>24</v>
      </c>
      <c r="B17" s="13"/>
      <c r="C17" s="13"/>
      <c r="D17" s="13"/>
      <c r="E17" s="22">
        <v>4263</v>
      </c>
      <c r="F17" s="15"/>
      <c r="G17" s="15">
        <v>3413</v>
      </c>
    </row>
    <row r="18" spans="1:7" ht="12.75">
      <c r="A18" s="13" t="s">
        <v>46</v>
      </c>
      <c r="B18" s="13"/>
      <c r="C18" s="13"/>
      <c r="D18" s="13"/>
      <c r="E18" s="22"/>
      <c r="F18" s="22"/>
      <c r="G18" s="22"/>
    </row>
    <row r="19" spans="1:7" ht="12.75">
      <c r="A19" s="13"/>
      <c r="B19" s="13" t="s">
        <v>108</v>
      </c>
      <c r="C19" s="13"/>
      <c r="D19" s="13"/>
      <c r="E19" s="22">
        <v>757</v>
      </c>
      <c r="F19" s="22"/>
      <c r="G19" s="22">
        <v>490</v>
      </c>
    </row>
    <row r="20" spans="1:7" ht="12.75">
      <c r="A20" s="13"/>
      <c r="B20" s="13" t="s">
        <v>10</v>
      </c>
      <c r="C20" s="13"/>
      <c r="D20" s="13"/>
      <c r="E20" s="22">
        <v>90</v>
      </c>
      <c r="F20" s="22"/>
      <c r="G20" s="16">
        <v>88</v>
      </c>
    </row>
    <row r="21" spans="1:7" ht="12.75">
      <c r="A21" s="13"/>
      <c r="B21" s="13" t="s">
        <v>190</v>
      </c>
      <c r="C21" s="13"/>
      <c r="D21" s="13"/>
      <c r="E21" s="22">
        <v>-57</v>
      </c>
      <c r="F21" s="22"/>
      <c r="G21" s="16">
        <v>-112</v>
      </c>
    </row>
    <row r="22" spans="1:7" ht="12.75">
      <c r="A22" s="13"/>
      <c r="B22" s="13" t="s">
        <v>47</v>
      </c>
      <c r="C22" s="13"/>
      <c r="D22" s="13"/>
      <c r="E22" s="22">
        <v>62</v>
      </c>
      <c r="F22" s="22"/>
      <c r="G22" s="22">
        <v>50</v>
      </c>
    </row>
    <row r="23" spans="1:7" ht="12.75">
      <c r="A23" s="20"/>
      <c r="B23" s="2" t="s">
        <v>55</v>
      </c>
      <c r="C23" s="13"/>
      <c r="D23" s="13"/>
      <c r="E23" s="24">
        <v>-242</v>
      </c>
      <c r="F23" s="22"/>
      <c r="G23" s="24">
        <v>-128</v>
      </c>
    </row>
    <row r="24" spans="1:7" ht="12.75">
      <c r="A24" s="13" t="s">
        <v>48</v>
      </c>
      <c r="B24" s="13"/>
      <c r="C24" s="13"/>
      <c r="D24" s="13"/>
      <c r="E24" s="22">
        <f>SUM(E17:E23)</f>
        <v>4873</v>
      </c>
      <c r="F24" s="22"/>
      <c r="G24" s="16">
        <f>SUM(G17:G23)</f>
        <v>3801</v>
      </c>
    </row>
    <row r="25" spans="1:7" ht="12.75">
      <c r="A25" s="13"/>
      <c r="B25" s="13" t="s">
        <v>89</v>
      </c>
      <c r="C25" s="13"/>
      <c r="D25" s="13"/>
      <c r="E25" s="23">
        <v>1877</v>
      </c>
      <c r="F25" s="22"/>
      <c r="G25" s="23">
        <v>-1250</v>
      </c>
    </row>
    <row r="26" spans="1:7" ht="12.75">
      <c r="A26" s="13"/>
      <c r="B26" s="13" t="s">
        <v>49</v>
      </c>
      <c r="C26" s="13"/>
      <c r="D26" s="13"/>
      <c r="E26" s="23">
        <v>1393</v>
      </c>
      <c r="F26" s="22"/>
      <c r="G26" s="23">
        <v>-9</v>
      </c>
    </row>
    <row r="27" spans="1:7" ht="12.75">
      <c r="A27" s="13"/>
      <c r="B27" s="13" t="s">
        <v>50</v>
      </c>
      <c r="C27" s="13"/>
      <c r="D27" s="14"/>
      <c r="E27" s="25">
        <v>346</v>
      </c>
      <c r="F27" s="26"/>
      <c r="G27" s="25">
        <v>-755</v>
      </c>
    </row>
    <row r="28" spans="1:7" ht="12.75">
      <c r="A28" s="13" t="s">
        <v>98</v>
      </c>
      <c r="B28" s="13"/>
      <c r="C28" s="13"/>
      <c r="D28" s="13"/>
      <c r="E28" s="23">
        <f>SUM(E24:E27)</f>
        <v>8489</v>
      </c>
      <c r="F28" s="22"/>
      <c r="G28" s="23">
        <f>SUM(G24:G27)</f>
        <v>1787</v>
      </c>
    </row>
    <row r="29" spans="1:7" ht="12.75">
      <c r="A29" s="13"/>
      <c r="B29" s="13" t="s">
        <v>51</v>
      </c>
      <c r="C29" s="13"/>
      <c r="D29" s="13"/>
      <c r="E29" s="23">
        <v>-318</v>
      </c>
      <c r="F29" s="22"/>
      <c r="G29" s="23">
        <v>-201</v>
      </c>
    </row>
    <row r="30" spans="2:7" ht="12.75">
      <c r="B30" s="13" t="s">
        <v>52</v>
      </c>
      <c r="C30" s="13"/>
      <c r="D30" s="13"/>
      <c r="E30" s="23">
        <v>-62</v>
      </c>
      <c r="F30" s="22"/>
      <c r="G30" s="23">
        <v>-50</v>
      </c>
    </row>
    <row r="31" spans="2:7" ht="12.75">
      <c r="B31" s="2" t="s">
        <v>57</v>
      </c>
      <c r="C31" s="13"/>
      <c r="D31" s="13"/>
      <c r="E31" s="23">
        <v>242</v>
      </c>
      <c r="F31" s="22"/>
      <c r="G31" s="23">
        <v>128</v>
      </c>
    </row>
    <row r="32" spans="1:7" ht="12.75">
      <c r="A32" s="13" t="s">
        <v>99</v>
      </c>
      <c r="B32" s="13"/>
      <c r="C32" s="13"/>
      <c r="D32" s="13"/>
      <c r="E32" s="48">
        <f>SUM(E28:E31)</f>
        <v>8351</v>
      </c>
      <c r="F32" s="22"/>
      <c r="G32" s="48">
        <f>SUM(G28:G31)</f>
        <v>1664</v>
      </c>
    </row>
    <row r="33" spans="1:7" ht="12.75">
      <c r="A33" s="20"/>
      <c r="B33" s="13"/>
      <c r="C33" s="13"/>
      <c r="D33" s="13"/>
      <c r="E33" s="22"/>
      <c r="F33" s="22"/>
      <c r="G33" s="22"/>
    </row>
    <row r="34" spans="1:6" ht="12.75">
      <c r="A34" s="20" t="s">
        <v>53</v>
      </c>
      <c r="B34" s="13"/>
      <c r="C34" s="13"/>
      <c r="D34" s="13"/>
      <c r="E34" s="22"/>
      <c r="F34" s="22"/>
    </row>
    <row r="35" spans="2:7" ht="12.75">
      <c r="B35" s="13" t="s">
        <v>56</v>
      </c>
      <c r="C35" s="13"/>
      <c r="D35" s="13"/>
      <c r="E35" s="23">
        <v>-1219</v>
      </c>
      <c r="F35" s="22"/>
      <c r="G35" s="23">
        <v>-1373</v>
      </c>
    </row>
    <row r="36" spans="1:7" ht="12.75">
      <c r="A36" s="13" t="s">
        <v>100</v>
      </c>
      <c r="B36" s="13"/>
      <c r="C36" s="13"/>
      <c r="D36" s="13"/>
      <c r="E36" s="48">
        <f>SUM(E35:E35)</f>
        <v>-1219</v>
      </c>
      <c r="F36" s="22"/>
      <c r="G36" s="36">
        <f>SUM(G35:G35)</f>
        <v>-1373</v>
      </c>
    </row>
    <row r="37" spans="1:7" ht="12.75">
      <c r="A37" s="13"/>
      <c r="B37" s="13"/>
      <c r="C37" s="13"/>
      <c r="D37" s="13"/>
      <c r="E37" s="23"/>
      <c r="F37" s="22"/>
      <c r="G37" s="22"/>
    </row>
    <row r="38" spans="1:7" ht="12.75">
      <c r="A38" s="20" t="s">
        <v>177</v>
      </c>
      <c r="B38" s="13"/>
      <c r="C38" s="13"/>
      <c r="D38" s="13"/>
      <c r="E38" s="23"/>
      <c r="F38" s="22"/>
      <c r="G38" s="22"/>
    </row>
    <row r="39" spans="1:7" ht="12.75">
      <c r="A39" s="20"/>
      <c r="B39" s="13" t="s">
        <v>62</v>
      </c>
      <c r="C39" s="13"/>
      <c r="D39" s="13"/>
      <c r="E39" s="23">
        <v>-1279</v>
      </c>
      <c r="F39" s="22"/>
      <c r="G39" s="23">
        <v>0</v>
      </c>
    </row>
    <row r="40" spans="2:7" ht="12.75">
      <c r="B40" s="13" t="s">
        <v>191</v>
      </c>
      <c r="C40" s="13"/>
      <c r="D40" s="13"/>
      <c r="E40" s="23"/>
      <c r="F40" s="22"/>
      <c r="G40" s="23"/>
    </row>
    <row r="41" spans="1:7" ht="12.75">
      <c r="A41" s="13"/>
      <c r="B41" s="2" t="s">
        <v>192</v>
      </c>
      <c r="C41" s="13"/>
      <c r="D41" s="13"/>
      <c r="E41" s="23">
        <v>0</v>
      </c>
      <c r="F41" s="22"/>
      <c r="G41" s="16">
        <v>1617</v>
      </c>
    </row>
    <row r="42" spans="1:7" ht="12.75">
      <c r="A42" s="13"/>
      <c r="B42" s="13" t="s">
        <v>2</v>
      </c>
      <c r="C42" s="13"/>
      <c r="D42" s="13"/>
      <c r="E42" s="23">
        <v>0</v>
      </c>
      <c r="F42" s="22"/>
      <c r="G42" s="16">
        <v>-58</v>
      </c>
    </row>
    <row r="43" spans="1:7" ht="12.75">
      <c r="A43" s="13" t="s">
        <v>202</v>
      </c>
      <c r="B43" s="13"/>
      <c r="C43" s="13"/>
      <c r="D43" s="13"/>
      <c r="E43" s="48">
        <f>SUM(E39:E42)</f>
        <v>-1279</v>
      </c>
      <c r="F43" s="22"/>
      <c r="G43" s="36">
        <f>SUM(G39:G42)</f>
        <v>1559</v>
      </c>
    </row>
    <row r="44" spans="1:7" ht="12.75">
      <c r="A44" s="13"/>
      <c r="B44" s="13"/>
      <c r="C44" s="13"/>
      <c r="D44" s="13"/>
      <c r="E44" s="23"/>
      <c r="F44" s="22"/>
      <c r="G44" s="22"/>
    </row>
    <row r="45" spans="1:7" ht="12.75">
      <c r="A45" s="20" t="s">
        <v>58</v>
      </c>
      <c r="B45" s="13"/>
      <c r="C45" s="13"/>
      <c r="D45" s="13"/>
      <c r="E45" s="23">
        <f>E36+E32+E43</f>
        <v>5853</v>
      </c>
      <c r="F45" s="22"/>
      <c r="G45" s="23">
        <f>G36+G32+G43</f>
        <v>1850</v>
      </c>
    </row>
    <row r="46" spans="1:7" ht="12.75" customHeight="1">
      <c r="A46" s="13" t="s">
        <v>86</v>
      </c>
      <c r="B46" s="13"/>
      <c r="C46" s="13"/>
      <c r="D46" s="13"/>
      <c r="E46" s="23"/>
      <c r="F46" s="22"/>
      <c r="G46" s="22"/>
    </row>
    <row r="47" spans="1:7" ht="12.75">
      <c r="A47" s="20" t="s">
        <v>178</v>
      </c>
      <c r="B47" s="13"/>
      <c r="C47" s="13"/>
      <c r="D47" s="13"/>
      <c r="E47" s="82">
        <v>25682</v>
      </c>
      <c r="F47" s="22"/>
      <c r="G47" s="35">
        <v>23523</v>
      </c>
    </row>
    <row r="48" spans="1:7" ht="6" customHeight="1">
      <c r="A48" s="13"/>
      <c r="B48" s="13"/>
      <c r="C48" s="13"/>
      <c r="D48" s="13"/>
      <c r="E48" s="23"/>
      <c r="F48" s="22"/>
      <c r="G48" s="22"/>
    </row>
    <row r="49" spans="1:7" ht="13.5" thickBot="1">
      <c r="A49" s="20" t="s">
        <v>179</v>
      </c>
      <c r="B49" s="13"/>
      <c r="C49" s="85" t="s">
        <v>149</v>
      </c>
      <c r="D49" s="13"/>
      <c r="E49" s="37">
        <f>SUM(E45:E48)</f>
        <v>31535</v>
      </c>
      <c r="F49" s="22"/>
      <c r="G49" s="37">
        <f>SUM(G45:G48)</f>
        <v>25373</v>
      </c>
    </row>
    <row r="50" spans="2:4" ht="12.75">
      <c r="B50" s="20"/>
      <c r="D50" s="13"/>
    </row>
    <row r="51" spans="1:7" ht="14.25" customHeight="1">
      <c r="A51" s="1" t="s">
        <v>29</v>
      </c>
      <c r="E51" s="10"/>
      <c r="F51" s="10"/>
      <c r="G51" s="10"/>
    </row>
    <row r="52" spans="1:7" ht="12.75">
      <c r="A52" s="163" t="s">
        <v>221</v>
      </c>
      <c r="B52" s="163"/>
      <c r="C52" s="163"/>
      <c r="D52" s="163"/>
      <c r="E52" s="163"/>
      <c r="F52" s="163"/>
      <c r="G52" s="163"/>
    </row>
    <row r="53" spans="1:7" ht="26.25" customHeight="1">
      <c r="A53" s="163"/>
      <c r="B53" s="163"/>
      <c r="C53" s="163"/>
      <c r="D53" s="163"/>
      <c r="E53" s="163"/>
      <c r="F53" s="163"/>
      <c r="G53" s="163"/>
    </row>
    <row r="55" spans="1:8" ht="12.75">
      <c r="A55" s="168"/>
      <c r="B55" s="168"/>
      <c r="C55" s="168"/>
      <c r="D55" s="168"/>
      <c r="E55" s="168"/>
      <c r="F55" s="168"/>
      <c r="G55" s="168"/>
      <c r="H55" s="8"/>
    </row>
  </sheetData>
  <mergeCells count="2">
    <mergeCell ref="A55:G55"/>
    <mergeCell ref="A52:G53"/>
  </mergeCells>
  <printOptions/>
  <pageMargins left="0.6299212598425197" right="0.31496062992125984" top="0.7874015748031497" bottom="0.4724409448818898" header="0.5118110236220472" footer="0.4724409448818898"/>
  <pageSetup firstPageNumber="4" useFirstPageNumber="1" horizontalDpi="300" verticalDpi="300" orientation="portrait" paperSize="9" scale="95"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L281"/>
  <sheetViews>
    <sheetView tabSelected="1" view="pageBreakPreview" zoomScaleSheetLayoutView="100" workbookViewId="0" topLeftCell="A119">
      <selection activeCell="D124" sqref="D124"/>
    </sheetView>
  </sheetViews>
  <sheetFormatPr defaultColWidth="9.140625" defaultRowHeight="12.75"/>
  <cols>
    <col min="1" max="1" width="3.421875" style="2" customWidth="1"/>
    <col min="2" max="3" width="4.00390625" style="2" customWidth="1"/>
    <col min="4" max="4" width="26.421875" style="2" customWidth="1"/>
    <col min="5" max="5" width="9.8515625" style="2" customWidth="1"/>
    <col min="6" max="6" width="11.57421875" style="2" customWidth="1"/>
    <col min="7" max="7" width="11.421875" style="2" customWidth="1"/>
    <col min="8" max="8" width="12.8515625" style="2" customWidth="1"/>
    <col min="9" max="9" width="15.28125" style="2" customWidth="1"/>
    <col min="10" max="16384" width="9.140625" style="2" customWidth="1"/>
  </cols>
  <sheetData>
    <row r="5" spans="1:5" ht="15.75">
      <c r="A5" s="27" t="s">
        <v>110</v>
      </c>
      <c r="B5" s="27"/>
      <c r="E5" s="1"/>
    </row>
    <row r="7" spans="1:5" ht="12.75">
      <c r="A7" s="1" t="s">
        <v>59</v>
      </c>
      <c r="E7" s="1"/>
    </row>
    <row r="8" spans="1:5" ht="12.75">
      <c r="A8" s="1" t="str">
        <f>Cashflow!A8</f>
        <v>For The First Quarter Ended 31 December 2007</v>
      </c>
      <c r="E8" s="1"/>
    </row>
    <row r="9" ht="6.75" customHeight="1">
      <c r="E9" s="1"/>
    </row>
    <row r="10" spans="1:9" ht="12.75">
      <c r="A10" s="56"/>
      <c r="B10" s="56"/>
      <c r="C10" s="56"/>
      <c r="D10" s="56"/>
      <c r="E10" s="57"/>
      <c r="F10" s="56"/>
      <c r="G10" s="56"/>
      <c r="H10" s="56"/>
      <c r="I10" s="56"/>
    </row>
    <row r="11" spans="1:9" ht="14.25" customHeight="1">
      <c r="A11" s="97" t="s">
        <v>200</v>
      </c>
      <c r="B11" s="97"/>
      <c r="C11" s="97"/>
      <c r="D11" s="97"/>
      <c r="E11" s="58"/>
      <c r="F11" s="55"/>
      <c r="G11" s="55"/>
      <c r="H11" s="55"/>
      <c r="I11" s="55"/>
    </row>
    <row r="12" spans="1:9" ht="12.75">
      <c r="A12" s="13"/>
      <c r="B12" s="13"/>
      <c r="C12" s="13"/>
      <c r="D12" s="13"/>
      <c r="E12" s="20"/>
      <c r="F12" s="13"/>
      <c r="G12" s="30"/>
      <c r="H12" s="13"/>
      <c r="I12" s="30"/>
    </row>
    <row r="13" spans="1:9" ht="15.75" customHeight="1">
      <c r="A13" s="59" t="s">
        <v>111</v>
      </c>
      <c r="B13" s="20" t="s">
        <v>112</v>
      </c>
      <c r="C13" s="20"/>
      <c r="D13" s="20"/>
      <c r="E13" s="20"/>
      <c r="F13" s="13"/>
      <c r="G13" s="30"/>
      <c r="H13" s="13"/>
      <c r="I13" s="30"/>
    </row>
    <row r="14" spans="1:9" ht="3.75" customHeight="1" hidden="1">
      <c r="A14" s="59"/>
      <c r="B14" s="20"/>
      <c r="C14" s="20"/>
      <c r="D14" s="20"/>
      <c r="E14" s="20"/>
      <c r="F14" s="13"/>
      <c r="G14" s="30"/>
      <c r="H14" s="13"/>
      <c r="I14" s="30"/>
    </row>
    <row r="15" spans="1:9" s="29" customFormat="1" ht="12.75" customHeight="1">
      <c r="A15" s="38"/>
      <c r="B15" s="170" t="s">
        <v>257</v>
      </c>
      <c r="C15" s="170"/>
      <c r="D15" s="170"/>
      <c r="E15" s="170"/>
      <c r="F15" s="170"/>
      <c r="G15" s="170"/>
      <c r="H15" s="170"/>
      <c r="I15" s="170"/>
    </row>
    <row r="16" spans="1:9" s="29" customFormat="1" ht="12.75">
      <c r="A16" s="38"/>
      <c r="B16" s="170"/>
      <c r="C16" s="170"/>
      <c r="D16" s="170"/>
      <c r="E16" s="170"/>
      <c r="F16" s="170"/>
      <c r="G16" s="170"/>
      <c r="H16" s="170"/>
      <c r="I16" s="170"/>
    </row>
    <row r="17" spans="1:9" s="29" customFormat="1" ht="12.75">
      <c r="A17" s="38"/>
      <c r="B17" s="170"/>
      <c r="C17" s="170"/>
      <c r="D17" s="170"/>
      <c r="E17" s="170"/>
      <c r="F17" s="170"/>
      <c r="G17" s="170"/>
      <c r="H17" s="170"/>
      <c r="I17" s="170"/>
    </row>
    <row r="18" spans="1:9" s="29" customFormat="1" ht="12.75">
      <c r="A18" s="38"/>
      <c r="B18" s="170"/>
      <c r="C18" s="170"/>
      <c r="D18" s="170"/>
      <c r="E18" s="170"/>
      <c r="F18" s="170"/>
      <c r="G18" s="170"/>
      <c r="H18" s="170"/>
      <c r="I18" s="170"/>
    </row>
    <row r="19" spans="1:9" s="29" customFormat="1" ht="12.75">
      <c r="A19" s="38"/>
      <c r="B19" s="170"/>
      <c r="C19" s="170"/>
      <c r="D19" s="170"/>
      <c r="E19" s="170"/>
      <c r="F19" s="170"/>
      <c r="G19" s="170"/>
      <c r="H19" s="170"/>
      <c r="I19" s="170"/>
    </row>
    <row r="20" spans="1:9" s="29" customFormat="1" ht="12.75">
      <c r="A20" s="38"/>
      <c r="B20" s="170"/>
      <c r="C20" s="170"/>
      <c r="D20" s="170"/>
      <c r="E20" s="170"/>
      <c r="F20" s="170"/>
      <c r="G20" s="170"/>
      <c r="H20" s="170"/>
      <c r="I20" s="170"/>
    </row>
    <row r="21" spans="1:11" s="29" customFormat="1" ht="66" customHeight="1">
      <c r="A21" s="43"/>
      <c r="B21" s="170"/>
      <c r="C21" s="170"/>
      <c r="D21" s="170"/>
      <c r="E21" s="170"/>
      <c r="F21" s="170"/>
      <c r="G21" s="170"/>
      <c r="H21" s="170"/>
      <c r="I21" s="170"/>
      <c r="K21" s="29" t="s">
        <v>4</v>
      </c>
    </row>
    <row r="22" spans="1:9" ht="9.75" customHeight="1">
      <c r="A22" s="13"/>
      <c r="B22" s="100"/>
      <c r="C22" s="155"/>
      <c r="D22" s="43"/>
      <c r="E22" s="101"/>
      <c r="F22" s="102"/>
      <c r="G22" s="99"/>
      <c r="H22" s="98"/>
      <c r="I22" s="103"/>
    </row>
    <row r="23" spans="1:9" ht="12.75">
      <c r="A23" s="13"/>
      <c r="B23" s="13"/>
      <c r="C23" s="13"/>
      <c r="D23" s="13"/>
      <c r="E23" s="13"/>
      <c r="F23" s="13"/>
      <c r="G23" s="15"/>
      <c r="H23" s="15"/>
      <c r="I23" s="16"/>
    </row>
    <row r="24" spans="1:9" ht="12.75">
      <c r="A24" s="59" t="s">
        <v>113</v>
      </c>
      <c r="B24" s="41" t="s">
        <v>114</v>
      </c>
      <c r="C24" s="20"/>
      <c r="D24" s="20"/>
      <c r="E24" s="13"/>
      <c r="F24" s="13"/>
      <c r="G24" s="15"/>
      <c r="H24" s="15"/>
      <c r="I24" s="16"/>
    </row>
    <row r="25" spans="1:9" ht="12.75" customHeight="1">
      <c r="A25" s="13"/>
      <c r="B25" s="172" t="s">
        <v>245</v>
      </c>
      <c r="C25" s="172"/>
      <c r="D25" s="172"/>
      <c r="E25" s="172"/>
      <c r="F25" s="172"/>
      <c r="G25" s="172"/>
      <c r="H25" s="172"/>
      <c r="I25" s="172"/>
    </row>
    <row r="26" spans="1:9" ht="12.75">
      <c r="A26" s="13"/>
      <c r="B26" s="172"/>
      <c r="C26" s="172"/>
      <c r="D26" s="172"/>
      <c r="E26" s="172"/>
      <c r="F26" s="172"/>
      <c r="G26" s="172"/>
      <c r="H26" s="172"/>
      <c r="I26" s="172"/>
    </row>
    <row r="27" spans="1:9" ht="10.5" customHeight="1">
      <c r="A27" s="20"/>
      <c r="B27" s="20"/>
      <c r="C27" s="13"/>
      <c r="D27" s="13"/>
      <c r="E27" s="13"/>
      <c r="F27" s="13"/>
      <c r="G27" s="13"/>
      <c r="H27" s="13"/>
      <c r="I27" s="13"/>
    </row>
    <row r="28" spans="1:9" ht="12.75">
      <c r="A28" s="13"/>
      <c r="B28" s="20"/>
      <c r="C28" s="13"/>
      <c r="D28" s="13"/>
      <c r="E28" s="13"/>
      <c r="F28" s="13"/>
      <c r="G28" s="15"/>
      <c r="H28" s="15"/>
      <c r="I28" s="15"/>
    </row>
    <row r="29" spans="1:9" ht="12.75">
      <c r="A29" s="59" t="s">
        <v>115</v>
      </c>
      <c r="B29" s="41" t="s">
        <v>116</v>
      </c>
      <c r="C29" s="20"/>
      <c r="D29" s="20"/>
      <c r="E29" s="13"/>
      <c r="F29" s="13"/>
      <c r="G29" s="15"/>
      <c r="H29" s="15"/>
      <c r="I29" s="16"/>
    </row>
    <row r="30" spans="1:9" ht="12.75" customHeight="1">
      <c r="A30" s="13"/>
      <c r="B30" s="171" t="s">
        <v>60</v>
      </c>
      <c r="C30" s="171"/>
      <c r="D30" s="171"/>
      <c r="E30" s="171"/>
      <c r="F30" s="171"/>
      <c r="G30" s="171"/>
      <c r="H30" s="171"/>
      <c r="I30" s="171"/>
    </row>
    <row r="31" spans="1:9" ht="9" customHeight="1">
      <c r="A31" s="13"/>
      <c r="B31" s="31"/>
      <c r="C31" s="31"/>
      <c r="D31" s="31"/>
      <c r="E31" s="31"/>
      <c r="F31" s="31"/>
      <c r="G31" s="31"/>
      <c r="H31" s="31"/>
      <c r="I31" s="31"/>
    </row>
    <row r="32" spans="1:9" ht="12.75">
      <c r="A32" s="13"/>
      <c r="B32" s="13"/>
      <c r="C32" s="13"/>
      <c r="D32" s="13"/>
      <c r="E32" s="13"/>
      <c r="F32" s="13"/>
      <c r="G32" s="15"/>
      <c r="H32" s="15"/>
      <c r="I32" s="16"/>
    </row>
    <row r="33" spans="1:9" ht="12.75">
      <c r="A33" s="59" t="s">
        <v>117</v>
      </c>
      <c r="B33" s="20" t="s">
        <v>118</v>
      </c>
      <c r="C33" s="20"/>
      <c r="D33" s="20"/>
      <c r="E33" s="13"/>
      <c r="F33" s="13"/>
      <c r="G33" s="15"/>
      <c r="H33" s="15"/>
      <c r="I33" s="16"/>
    </row>
    <row r="34" spans="1:9" ht="12.75" customHeight="1">
      <c r="A34" s="13"/>
      <c r="B34" s="171" t="s">
        <v>90</v>
      </c>
      <c r="C34" s="171"/>
      <c r="D34" s="171"/>
      <c r="E34" s="171"/>
      <c r="F34" s="171"/>
      <c r="G34" s="171"/>
      <c r="H34" s="171"/>
      <c r="I34" s="171"/>
    </row>
    <row r="35" spans="1:9" ht="12.75">
      <c r="A35" s="13"/>
      <c r="B35" s="171"/>
      <c r="C35" s="171"/>
      <c r="D35" s="171"/>
      <c r="E35" s="171"/>
      <c r="F35" s="171"/>
      <c r="G35" s="171"/>
      <c r="H35" s="171"/>
      <c r="I35" s="171"/>
    </row>
    <row r="36" spans="1:9" ht="8.25" customHeight="1">
      <c r="A36" s="13"/>
      <c r="B36" s="31"/>
      <c r="C36" s="31"/>
      <c r="D36" s="31"/>
      <c r="E36" s="31"/>
      <c r="F36" s="31"/>
      <c r="G36" s="31"/>
      <c r="H36" s="31"/>
      <c r="I36" s="31"/>
    </row>
    <row r="37" spans="1:9" ht="12.75">
      <c r="A37" s="13"/>
      <c r="B37" s="31"/>
      <c r="C37" s="31"/>
      <c r="D37" s="31"/>
      <c r="E37" s="31"/>
      <c r="F37" s="31"/>
      <c r="G37" s="31"/>
      <c r="H37" s="31"/>
      <c r="I37" s="31"/>
    </row>
    <row r="38" spans="1:9" ht="12.75">
      <c r="A38" s="59" t="s">
        <v>119</v>
      </c>
      <c r="B38" s="20" t="s">
        <v>120</v>
      </c>
      <c r="D38" s="20"/>
      <c r="E38" s="13"/>
      <c r="F38" s="13"/>
      <c r="G38" s="15"/>
      <c r="H38" s="15"/>
      <c r="I38" s="16"/>
    </row>
    <row r="39" spans="1:9" ht="12.75" customHeight="1">
      <c r="A39" s="13"/>
      <c r="B39" s="171" t="s">
        <v>97</v>
      </c>
      <c r="C39" s="171"/>
      <c r="D39" s="171"/>
      <c r="E39" s="171"/>
      <c r="F39" s="171"/>
      <c r="G39" s="171"/>
      <c r="H39" s="171"/>
      <c r="I39" s="171"/>
    </row>
    <row r="40" spans="1:9" ht="5.25" customHeight="1">
      <c r="A40" s="20"/>
      <c r="B40" s="171"/>
      <c r="C40" s="171"/>
      <c r="D40" s="171"/>
      <c r="E40" s="171"/>
      <c r="F40" s="171"/>
      <c r="G40" s="171"/>
      <c r="H40" s="171"/>
      <c r="I40" s="171"/>
    </row>
    <row r="41" spans="1:9" ht="12.75">
      <c r="A41" s="13"/>
      <c r="B41" s="13"/>
      <c r="C41" s="13"/>
      <c r="D41" s="13"/>
      <c r="E41" s="13"/>
      <c r="F41" s="13"/>
      <c r="G41" s="15"/>
      <c r="H41" s="15"/>
      <c r="I41" s="16"/>
    </row>
    <row r="42" spans="1:9" ht="12.75">
      <c r="A42" s="59" t="s">
        <v>121</v>
      </c>
      <c r="B42" s="20" t="s">
        <v>61</v>
      </c>
      <c r="C42" s="20"/>
      <c r="D42" s="20"/>
      <c r="E42" s="13"/>
      <c r="F42" s="13"/>
      <c r="G42" s="16"/>
      <c r="H42" s="15"/>
      <c r="I42" s="16"/>
    </row>
    <row r="43" spans="1:9" ht="12.75" customHeight="1">
      <c r="A43" s="13"/>
      <c r="B43" s="172" t="s">
        <v>225</v>
      </c>
      <c r="C43" s="172"/>
      <c r="D43" s="172"/>
      <c r="E43" s="172"/>
      <c r="F43" s="172"/>
      <c r="G43" s="172"/>
      <c r="H43" s="172"/>
      <c r="I43" s="172"/>
    </row>
    <row r="44" spans="1:9" ht="15.75" customHeight="1">
      <c r="A44" s="13"/>
      <c r="B44" s="172"/>
      <c r="C44" s="172"/>
      <c r="D44" s="172"/>
      <c r="E44" s="172"/>
      <c r="F44" s="172"/>
      <c r="G44" s="172"/>
      <c r="H44" s="172"/>
      <c r="I44" s="172"/>
    </row>
    <row r="45" spans="1:9" ht="9.75" customHeight="1">
      <c r="A45" s="13"/>
      <c r="B45" s="31"/>
      <c r="C45" s="31"/>
      <c r="D45" s="31"/>
      <c r="E45" s="31"/>
      <c r="F45" s="31"/>
      <c r="G45" s="31"/>
      <c r="H45" s="31"/>
      <c r="I45" s="31"/>
    </row>
    <row r="46" spans="1:9" ht="12.75">
      <c r="A46" s="13"/>
      <c r="B46" s="31"/>
      <c r="C46" s="31"/>
      <c r="D46" s="31"/>
      <c r="E46" s="31"/>
      <c r="F46" s="31"/>
      <c r="G46" s="31"/>
      <c r="H46" s="31"/>
      <c r="I46" s="31"/>
    </row>
    <row r="47" spans="1:9" ht="12.75">
      <c r="A47" s="59" t="s">
        <v>122</v>
      </c>
      <c r="B47" s="20" t="s">
        <v>62</v>
      </c>
      <c r="C47" s="20"/>
      <c r="D47" s="20"/>
      <c r="E47" s="13"/>
      <c r="F47" s="13"/>
      <c r="G47" s="15"/>
      <c r="H47" s="15"/>
      <c r="I47" s="15"/>
    </row>
    <row r="48" spans="1:9" ht="27" customHeight="1">
      <c r="A48" s="13"/>
      <c r="B48" s="170" t="s">
        <v>224</v>
      </c>
      <c r="C48" s="170"/>
      <c r="D48" s="170"/>
      <c r="E48" s="170"/>
      <c r="F48" s="170"/>
      <c r="G48" s="170"/>
      <c r="H48" s="170"/>
      <c r="I48" s="170"/>
    </row>
    <row r="49" spans="1:9" ht="12.75">
      <c r="A49" s="58" t="s">
        <v>201</v>
      </c>
      <c r="B49" s="55"/>
      <c r="C49" s="55"/>
      <c r="D49" s="55"/>
      <c r="E49" s="55"/>
      <c r="F49" s="55"/>
      <c r="G49" s="55"/>
      <c r="H49" s="55"/>
      <c r="I49" s="55"/>
    </row>
    <row r="50" spans="1:9" ht="12.75">
      <c r="A50" s="20"/>
      <c r="B50" s="13"/>
      <c r="C50" s="13"/>
      <c r="D50" s="13"/>
      <c r="E50" s="13"/>
      <c r="F50" s="13"/>
      <c r="G50" s="13"/>
      <c r="H50" s="13"/>
      <c r="I50" s="13"/>
    </row>
    <row r="51" spans="1:9" ht="12.75">
      <c r="A51" s="59" t="s">
        <v>123</v>
      </c>
      <c r="B51" s="20" t="s">
        <v>63</v>
      </c>
      <c r="C51" s="13"/>
      <c r="D51" s="13"/>
      <c r="E51" s="13"/>
      <c r="F51" s="13"/>
      <c r="G51" s="13"/>
      <c r="H51" s="13"/>
      <c r="I51" s="13"/>
    </row>
    <row r="52" spans="1:9" ht="12.75" customHeight="1">
      <c r="A52" s="13"/>
      <c r="B52" s="171" t="s">
        <v>124</v>
      </c>
      <c r="C52" s="171"/>
      <c r="D52" s="171"/>
      <c r="E52" s="171"/>
      <c r="F52" s="171"/>
      <c r="G52" s="171"/>
      <c r="H52" s="171"/>
      <c r="I52" s="171"/>
    </row>
    <row r="53" spans="1:9" ht="12.75">
      <c r="A53" s="13"/>
      <c r="B53" s="176"/>
      <c r="C53" s="176"/>
      <c r="D53" s="176"/>
      <c r="E53" s="176"/>
      <c r="F53" s="176"/>
      <c r="G53" s="176"/>
      <c r="H53" s="96" t="s">
        <v>226</v>
      </c>
      <c r="I53" s="96" t="str">
        <f>H53</f>
        <v>3 Months</v>
      </c>
    </row>
    <row r="54" spans="1:9" ht="12.75">
      <c r="A54" s="13"/>
      <c r="B54" s="90"/>
      <c r="C54" s="90"/>
      <c r="D54" s="90"/>
      <c r="E54" s="90"/>
      <c r="F54" s="90"/>
      <c r="G54" s="90"/>
      <c r="H54" s="104" t="s">
        <v>227</v>
      </c>
      <c r="I54" s="104" t="s">
        <v>228</v>
      </c>
    </row>
    <row r="55" spans="1:9" ht="12.75" customHeight="1">
      <c r="A55" s="13"/>
      <c r="C55" s="13"/>
      <c r="D55" s="13"/>
      <c r="E55" s="13"/>
      <c r="F55" s="13"/>
      <c r="G55" s="13"/>
      <c r="H55" s="107" t="s">
        <v>218</v>
      </c>
      <c r="I55" s="107" t="s">
        <v>217</v>
      </c>
    </row>
    <row r="56" spans="1:9" ht="12.75" customHeight="1">
      <c r="A56" s="13"/>
      <c r="B56" s="1" t="s">
        <v>125</v>
      </c>
      <c r="C56" s="13"/>
      <c r="D56" s="13"/>
      <c r="E56" s="13"/>
      <c r="F56" s="13"/>
      <c r="G56" s="13"/>
      <c r="H56" s="17" t="s">
        <v>17</v>
      </c>
      <c r="I56" s="17" t="s">
        <v>17</v>
      </c>
    </row>
    <row r="57" spans="2:9" ht="12.75">
      <c r="B57" s="60" t="s">
        <v>18</v>
      </c>
      <c r="E57" s="13"/>
      <c r="F57" s="13"/>
      <c r="G57" s="13"/>
      <c r="H57" s="39"/>
      <c r="I57" s="39"/>
    </row>
    <row r="58" spans="2:9" ht="13.5">
      <c r="B58" s="61" t="s">
        <v>126</v>
      </c>
      <c r="E58" s="13"/>
      <c r="F58" s="13"/>
      <c r="G58" s="13"/>
      <c r="H58" s="21"/>
      <c r="I58" s="21"/>
    </row>
    <row r="59" spans="2:9" ht="12.75">
      <c r="B59" s="2" t="s">
        <v>128</v>
      </c>
      <c r="E59" s="13"/>
      <c r="F59" s="13"/>
      <c r="G59" s="156"/>
      <c r="H59" s="21">
        <v>4765</v>
      </c>
      <c r="I59" s="21">
        <v>4469</v>
      </c>
    </row>
    <row r="60" spans="2:9" ht="12.75">
      <c r="B60" s="2" t="s">
        <v>127</v>
      </c>
      <c r="E60" s="13"/>
      <c r="F60" s="13"/>
      <c r="G60" s="13"/>
      <c r="H60" s="21">
        <v>5612</v>
      </c>
      <c r="I60" s="21">
        <v>3233</v>
      </c>
    </row>
    <row r="61" spans="2:9" ht="12.75">
      <c r="B61" s="2" t="s">
        <v>129</v>
      </c>
      <c r="E61" s="13"/>
      <c r="F61" s="13"/>
      <c r="G61" s="13"/>
      <c r="H61" s="21">
        <v>4102</v>
      </c>
      <c r="I61" s="21">
        <v>3086</v>
      </c>
    </row>
    <row r="62" spans="2:9" ht="12.75">
      <c r="B62" s="2" t="s">
        <v>131</v>
      </c>
      <c r="E62" s="13"/>
      <c r="F62" s="13"/>
      <c r="H62" s="21">
        <v>4412</v>
      </c>
      <c r="I62" s="21">
        <v>3020</v>
      </c>
    </row>
    <row r="63" spans="2:9" ht="12.75">
      <c r="B63" s="2" t="s">
        <v>130</v>
      </c>
      <c r="E63" s="13"/>
      <c r="F63" s="13"/>
      <c r="G63" s="13"/>
      <c r="H63" s="21">
        <v>1829</v>
      </c>
      <c r="I63" s="21">
        <v>2647</v>
      </c>
    </row>
    <row r="64" spans="2:9" ht="12.75">
      <c r="B64" s="2" t="s">
        <v>132</v>
      </c>
      <c r="E64" s="13"/>
      <c r="F64" s="13"/>
      <c r="G64" s="13"/>
      <c r="H64" s="21">
        <v>2587</v>
      </c>
      <c r="I64" s="21">
        <v>1961</v>
      </c>
    </row>
    <row r="65" spans="2:9" ht="12.75">
      <c r="B65" s="2" t="s">
        <v>243</v>
      </c>
      <c r="E65" s="13"/>
      <c r="F65" s="13"/>
      <c r="G65" s="13"/>
      <c r="H65" s="62">
        <v>499</v>
      </c>
      <c r="I65" s="62">
        <v>0</v>
      </c>
    </row>
    <row r="66" spans="5:9" ht="12.75">
      <c r="E66" s="13"/>
      <c r="F66" s="13"/>
      <c r="G66" s="13"/>
      <c r="H66" s="21">
        <f>SUM(H59:H65)</f>
        <v>23806</v>
      </c>
      <c r="I66" s="21">
        <f>SUM(I59:I65)</f>
        <v>18416</v>
      </c>
    </row>
    <row r="67" spans="5:9" ht="6" customHeight="1">
      <c r="E67" s="13"/>
      <c r="F67" s="13"/>
      <c r="G67" s="13"/>
      <c r="H67" s="21"/>
      <c r="I67" s="21"/>
    </row>
    <row r="68" spans="2:9" ht="13.5">
      <c r="B68" s="61" t="s">
        <v>133</v>
      </c>
      <c r="E68" s="13"/>
      <c r="F68" s="13"/>
      <c r="G68" s="13"/>
      <c r="H68" s="88">
        <v>1750</v>
      </c>
      <c r="I68" s="21">
        <v>1193</v>
      </c>
    </row>
    <row r="69" spans="5:9" ht="13.5" thickBot="1">
      <c r="E69" s="13"/>
      <c r="F69" s="13"/>
      <c r="G69" s="13"/>
      <c r="H69" s="63">
        <f>SUM(H66:H68)</f>
        <v>25556</v>
      </c>
      <c r="I69" s="63">
        <f>SUM(I66:I68)</f>
        <v>19609</v>
      </c>
    </row>
    <row r="70" spans="2:9" ht="12.75">
      <c r="B70" s="34" t="s">
        <v>134</v>
      </c>
      <c r="E70" s="13"/>
      <c r="F70" s="13"/>
      <c r="G70" s="13"/>
      <c r="H70" s="21"/>
      <c r="I70" s="21"/>
    </row>
    <row r="71" spans="2:9" s="29" customFormat="1" ht="13.5">
      <c r="B71" s="133" t="str">
        <f>B58</f>
        <v>Export Market</v>
      </c>
      <c r="E71" s="43"/>
      <c r="F71" s="43"/>
      <c r="G71" s="43"/>
      <c r="H71" s="88">
        <v>3936</v>
      </c>
      <c r="I71" s="88">
        <v>3181</v>
      </c>
    </row>
    <row r="72" spans="2:9" s="29" customFormat="1" ht="13.5">
      <c r="B72" s="133" t="str">
        <f>B68</f>
        <v>Local Market</v>
      </c>
      <c r="E72" s="43"/>
      <c r="F72" s="43"/>
      <c r="G72" s="43"/>
      <c r="H72" s="84">
        <v>327</v>
      </c>
      <c r="I72" s="84">
        <v>232</v>
      </c>
    </row>
    <row r="73" spans="2:9" s="29" customFormat="1" ht="13.5" thickBot="1">
      <c r="B73" s="29" t="s">
        <v>197</v>
      </c>
      <c r="E73" s="43"/>
      <c r="F73" s="43"/>
      <c r="G73" s="43"/>
      <c r="H73" s="51">
        <f>SUM(H71:H72)</f>
        <v>4263</v>
      </c>
      <c r="I73" s="51">
        <f>SUM(I71:I72)</f>
        <v>3413</v>
      </c>
    </row>
    <row r="74" spans="2:9" ht="13.5" customHeight="1">
      <c r="B74" s="69"/>
      <c r="C74" s="69"/>
      <c r="E74" s="13"/>
      <c r="F74" s="13"/>
      <c r="G74" s="13"/>
      <c r="H74" s="13"/>
      <c r="I74" s="64"/>
    </row>
    <row r="75" spans="2:9" ht="12.75" customHeight="1">
      <c r="B75" s="168" t="s">
        <v>205</v>
      </c>
      <c r="C75" s="168"/>
      <c r="D75" s="168"/>
      <c r="E75" s="168"/>
      <c r="F75" s="168"/>
      <c r="G75" s="168"/>
      <c r="H75" s="168"/>
      <c r="I75" s="168"/>
    </row>
    <row r="76" spans="2:9" ht="12.75">
      <c r="B76" s="168"/>
      <c r="C76" s="168"/>
      <c r="D76" s="168"/>
      <c r="E76" s="168"/>
      <c r="F76" s="168"/>
      <c r="G76" s="168"/>
      <c r="H76" s="168"/>
      <c r="I76" s="168"/>
    </row>
    <row r="77" spans="2:9" ht="12.75">
      <c r="B77" s="8"/>
      <c r="C77" s="8"/>
      <c r="D77" s="8"/>
      <c r="E77" s="8"/>
      <c r="F77" s="8"/>
      <c r="G77" s="8"/>
      <c r="H77" s="8"/>
      <c r="I77" s="8"/>
    </row>
    <row r="78" spans="1:9" ht="14.25" customHeight="1">
      <c r="A78" s="59" t="s">
        <v>135</v>
      </c>
      <c r="B78" s="20" t="s">
        <v>64</v>
      </c>
      <c r="C78" s="20"/>
      <c r="D78" s="20"/>
      <c r="E78" s="13"/>
      <c r="F78" s="13"/>
      <c r="G78" s="13"/>
      <c r="H78" s="13"/>
      <c r="I78" s="13"/>
    </row>
    <row r="79" spans="1:9" ht="12.75" customHeight="1">
      <c r="A79" s="13"/>
      <c r="B79" s="171" t="s">
        <v>180</v>
      </c>
      <c r="C79" s="171"/>
      <c r="D79" s="171"/>
      <c r="E79" s="171"/>
      <c r="F79" s="171"/>
      <c r="G79" s="171"/>
      <c r="H79" s="171"/>
      <c r="I79" s="171"/>
    </row>
    <row r="80" spans="1:9" ht="15" customHeight="1">
      <c r="A80" s="13"/>
      <c r="B80" s="171"/>
      <c r="C80" s="171"/>
      <c r="D80" s="171"/>
      <c r="E80" s="171"/>
      <c r="F80" s="171"/>
      <c r="G80" s="171"/>
      <c r="H80" s="171"/>
      <c r="I80" s="171"/>
    </row>
    <row r="81" spans="1:9" ht="1.5" customHeight="1" hidden="1">
      <c r="A81" s="13"/>
      <c r="B81" s="171"/>
      <c r="C81" s="171"/>
      <c r="D81" s="171"/>
      <c r="E81" s="171"/>
      <c r="F81" s="171"/>
      <c r="G81" s="171"/>
      <c r="H81" s="171"/>
      <c r="I81" s="171"/>
    </row>
    <row r="82" spans="1:9" ht="15.75" customHeight="1">
      <c r="A82" s="13"/>
      <c r="B82" s="31"/>
      <c r="C82" s="31"/>
      <c r="D82" s="31"/>
      <c r="E82" s="31"/>
      <c r="F82" s="31"/>
      <c r="G82" s="31"/>
      <c r="H82" s="31"/>
      <c r="I82" s="31"/>
    </row>
    <row r="83" spans="1:9" ht="12.75">
      <c r="A83" s="13"/>
      <c r="B83" s="31"/>
      <c r="C83" s="31"/>
      <c r="D83" s="31"/>
      <c r="E83" s="31"/>
      <c r="F83" s="31"/>
      <c r="G83" s="31"/>
      <c r="H83" s="31"/>
      <c r="I83" s="31"/>
    </row>
    <row r="84" spans="1:2" ht="12.75">
      <c r="A84" s="59" t="s">
        <v>136</v>
      </c>
      <c r="B84" s="20" t="s">
        <v>91</v>
      </c>
    </row>
    <row r="85" spans="2:9" ht="12.75" customHeight="1">
      <c r="B85" s="168" t="s">
        <v>213</v>
      </c>
      <c r="C85" s="168"/>
      <c r="D85" s="168"/>
      <c r="E85" s="168"/>
      <c r="F85" s="168"/>
      <c r="G85" s="168"/>
      <c r="H85" s="168"/>
      <c r="I85" s="168"/>
    </row>
    <row r="86" spans="2:9" ht="12.75">
      <c r="B86" s="168"/>
      <c r="C86" s="168"/>
      <c r="D86" s="168"/>
      <c r="E86" s="168"/>
      <c r="F86" s="168"/>
      <c r="G86" s="168"/>
      <c r="H86" s="168"/>
      <c r="I86" s="168"/>
    </row>
    <row r="87" spans="2:9" ht="12" customHeight="1">
      <c r="B87" s="168"/>
      <c r="C87" s="168"/>
      <c r="D87" s="168"/>
      <c r="E87" s="168"/>
      <c r="F87" s="168"/>
      <c r="G87" s="168"/>
      <c r="H87" s="168"/>
      <c r="I87" s="168"/>
    </row>
    <row r="88" spans="2:9" ht="14.25" customHeight="1">
      <c r="B88" s="8"/>
      <c r="C88" s="8"/>
      <c r="D88" s="8"/>
      <c r="E88" s="8"/>
      <c r="F88" s="8"/>
      <c r="G88" s="8"/>
      <c r="H88" s="8"/>
      <c r="I88" s="8"/>
    </row>
    <row r="89" ht="12.75" customHeight="1"/>
    <row r="90" spans="1:2" ht="12.75">
      <c r="A90" s="59" t="s">
        <v>137</v>
      </c>
      <c r="B90" s="20" t="s">
        <v>65</v>
      </c>
    </row>
    <row r="91" spans="2:9" ht="14.25" customHeight="1">
      <c r="B91" s="168" t="s">
        <v>181</v>
      </c>
      <c r="C91" s="168"/>
      <c r="D91" s="168"/>
      <c r="E91" s="168"/>
      <c r="F91" s="168"/>
      <c r="G91" s="168"/>
      <c r="H91" s="168"/>
      <c r="I91" s="168"/>
    </row>
    <row r="92" spans="1:9" ht="15" customHeight="1">
      <c r="A92" s="20"/>
      <c r="B92" s="20"/>
      <c r="C92" s="13"/>
      <c r="D92" s="13"/>
      <c r="E92" s="13"/>
      <c r="F92" s="13"/>
      <c r="G92" s="13"/>
      <c r="H92" s="13"/>
      <c r="I92" s="75"/>
    </row>
    <row r="93" spans="1:9" ht="12.75">
      <c r="A93" s="13"/>
      <c r="B93" s="83"/>
      <c r="C93" s="13"/>
      <c r="D93" s="13"/>
      <c r="E93" s="13"/>
      <c r="F93" s="13"/>
      <c r="G93" s="13"/>
      <c r="H93" s="13"/>
      <c r="I93" s="75"/>
    </row>
    <row r="94" spans="1:9" ht="12.75">
      <c r="A94" s="59" t="s">
        <v>138</v>
      </c>
      <c r="B94" s="20" t="s">
        <v>66</v>
      </c>
      <c r="I94" s="54"/>
    </row>
    <row r="95" spans="2:9" ht="12.75" customHeight="1">
      <c r="B95" s="163" t="s">
        <v>239</v>
      </c>
      <c r="C95" s="163"/>
      <c r="D95" s="163"/>
      <c r="E95" s="163"/>
      <c r="F95" s="163"/>
      <c r="G95" s="163"/>
      <c r="H95" s="163"/>
      <c r="I95" s="163"/>
    </row>
    <row r="96" spans="2:9" ht="12.75">
      <c r="B96" s="163"/>
      <c r="C96" s="163"/>
      <c r="D96" s="163"/>
      <c r="E96" s="163"/>
      <c r="F96" s="163"/>
      <c r="G96" s="163"/>
      <c r="H96" s="163"/>
      <c r="I96" s="163"/>
    </row>
    <row r="97" spans="2:9" ht="12.75">
      <c r="B97" s="163"/>
      <c r="C97" s="163"/>
      <c r="D97" s="163"/>
      <c r="E97" s="163"/>
      <c r="F97" s="163"/>
      <c r="G97" s="163"/>
      <c r="H97" s="163"/>
      <c r="I97" s="163"/>
    </row>
    <row r="98" ht="15" customHeight="1"/>
    <row r="100" spans="1:9" ht="12.75">
      <c r="A100" s="65" t="s">
        <v>139</v>
      </c>
      <c r="B100" s="38" t="s">
        <v>67</v>
      </c>
      <c r="C100" s="29"/>
      <c r="D100" s="29"/>
      <c r="E100" s="29"/>
      <c r="F100" s="29"/>
      <c r="G100" s="29"/>
      <c r="H100" s="29"/>
      <c r="I100" s="29"/>
    </row>
    <row r="101" spans="1:9" ht="12.75" customHeight="1">
      <c r="A101" s="29"/>
      <c r="B101" s="179" t="s">
        <v>240</v>
      </c>
      <c r="C101" s="179"/>
      <c r="D101" s="179"/>
      <c r="E101" s="179"/>
      <c r="F101" s="179"/>
      <c r="G101" s="179"/>
      <c r="H101" s="179"/>
      <c r="I101" s="179"/>
    </row>
    <row r="102" spans="1:9" ht="14.25" customHeight="1">
      <c r="A102" s="29"/>
      <c r="B102" s="179"/>
      <c r="C102" s="179"/>
      <c r="D102" s="179"/>
      <c r="E102" s="179"/>
      <c r="F102" s="179"/>
      <c r="G102" s="179"/>
      <c r="H102" s="179"/>
      <c r="I102" s="179"/>
    </row>
    <row r="103" spans="1:11" ht="12.75">
      <c r="A103" s="58" t="s">
        <v>201</v>
      </c>
      <c r="B103" s="55"/>
      <c r="C103" s="55"/>
      <c r="D103" s="55"/>
      <c r="E103" s="55"/>
      <c r="F103" s="55"/>
      <c r="G103" s="55"/>
      <c r="H103" s="55"/>
      <c r="I103" s="55"/>
      <c r="J103" s="8"/>
      <c r="K103" s="8"/>
    </row>
    <row r="104" spans="2:11" ht="12.75">
      <c r="B104" s="8"/>
      <c r="C104" s="8"/>
      <c r="D104" s="8"/>
      <c r="E104" s="8"/>
      <c r="F104" s="8"/>
      <c r="G104" s="8"/>
      <c r="H104" s="8"/>
      <c r="I104" s="8"/>
      <c r="J104" s="8"/>
      <c r="K104" s="8"/>
    </row>
    <row r="105" spans="1:7" ht="12.75">
      <c r="A105" s="65" t="s">
        <v>140</v>
      </c>
      <c r="B105" s="38" t="s">
        <v>68</v>
      </c>
      <c r="C105" s="29"/>
      <c r="D105" s="29"/>
      <c r="E105" s="29"/>
      <c r="F105" s="29"/>
      <c r="G105" s="29"/>
    </row>
    <row r="106" spans="1:9" ht="12.75">
      <c r="A106" s="38"/>
      <c r="B106" s="38"/>
      <c r="C106" s="29"/>
      <c r="D106" s="29"/>
      <c r="E106" s="29"/>
      <c r="F106" s="29"/>
      <c r="G106" s="29"/>
      <c r="H106" s="104" t="s">
        <v>11</v>
      </c>
      <c r="I106" s="104" t="s">
        <v>11</v>
      </c>
    </row>
    <row r="107" spans="1:9" ht="12.75">
      <c r="A107" s="38"/>
      <c r="B107" s="38"/>
      <c r="C107" s="29"/>
      <c r="D107" s="29"/>
      <c r="E107" s="29"/>
      <c r="F107" s="29"/>
      <c r="G107" s="29"/>
      <c r="H107" s="105" t="str">
        <f>H55</f>
        <v>31 Dec 2007</v>
      </c>
      <c r="I107" s="107" t="s">
        <v>209</v>
      </c>
    </row>
    <row r="108" spans="1:9" ht="12.75">
      <c r="A108" s="38"/>
      <c r="B108" s="38"/>
      <c r="C108" s="29"/>
      <c r="D108" s="29"/>
      <c r="E108" s="29"/>
      <c r="F108" s="29"/>
      <c r="G108" s="29"/>
      <c r="H108" s="17" t="s">
        <v>17</v>
      </c>
      <c r="I108" s="17" t="s">
        <v>17</v>
      </c>
    </row>
    <row r="109" spans="1:9" ht="12.75">
      <c r="A109" s="38"/>
      <c r="B109" s="38"/>
      <c r="C109" s="29"/>
      <c r="D109" s="29"/>
      <c r="E109" s="29"/>
      <c r="F109" s="29"/>
      <c r="G109" s="29"/>
      <c r="H109" s="50"/>
      <c r="I109" s="50"/>
    </row>
    <row r="110" spans="1:9" ht="12.75">
      <c r="A110" s="29"/>
      <c r="B110" s="29" t="s">
        <v>189</v>
      </c>
      <c r="C110" s="29"/>
      <c r="D110" s="29"/>
      <c r="E110" s="29"/>
      <c r="F110" s="29"/>
      <c r="G110" s="29"/>
      <c r="H110" s="88">
        <v>27352</v>
      </c>
      <c r="I110" s="88">
        <v>22493</v>
      </c>
    </row>
    <row r="111" spans="1:9" ht="12.75">
      <c r="A111" s="29"/>
      <c r="B111" s="29" t="s">
        <v>193</v>
      </c>
      <c r="C111" s="29"/>
      <c r="D111" s="29"/>
      <c r="E111" s="29"/>
      <c r="F111" s="29"/>
      <c r="G111" s="29"/>
      <c r="H111" s="22">
        <v>4183</v>
      </c>
      <c r="I111" s="22">
        <v>3189</v>
      </c>
    </row>
    <row r="112" spans="1:9" ht="13.5" thickBot="1">
      <c r="A112" s="29"/>
      <c r="B112" s="29"/>
      <c r="C112" s="29"/>
      <c r="D112" s="29"/>
      <c r="E112" s="29"/>
      <c r="F112" s="29"/>
      <c r="G112" s="29"/>
      <c r="H112" s="49">
        <f>SUM(H110:H111)</f>
        <v>31535</v>
      </c>
      <c r="I112" s="49">
        <f>SUM(I110:I111)</f>
        <v>25682</v>
      </c>
    </row>
    <row r="113" spans="1:9" ht="12.75" customHeight="1">
      <c r="A113" s="20" t="s">
        <v>69</v>
      </c>
      <c r="B113" s="180" t="s">
        <v>70</v>
      </c>
      <c r="C113" s="180"/>
      <c r="D113" s="180"/>
      <c r="E113" s="180"/>
      <c r="F113" s="180"/>
      <c r="G113" s="180"/>
      <c r="H113" s="180"/>
      <c r="I113" s="180"/>
    </row>
    <row r="114" spans="1:9" ht="12.75">
      <c r="A114" s="58"/>
      <c r="B114" s="181"/>
      <c r="C114" s="181"/>
      <c r="D114" s="181"/>
      <c r="E114" s="181"/>
      <c r="F114" s="181"/>
      <c r="G114" s="181"/>
      <c r="H114" s="181"/>
      <c r="I114" s="181"/>
    </row>
    <row r="115" ht="9.75" customHeight="1"/>
    <row r="116" spans="1:9" s="117" customFormat="1" ht="12.75">
      <c r="A116" s="65" t="s">
        <v>111</v>
      </c>
      <c r="B116" s="38" t="s">
        <v>71</v>
      </c>
      <c r="C116" s="29"/>
      <c r="D116" s="29"/>
      <c r="E116" s="29"/>
      <c r="F116" s="29"/>
      <c r="G116" s="29"/>
      <c r="H116" s="29"/>
      <c r="I116" s="29"/>
    </row>
    <row r="117" spans="1:9" s="117" customFormat="1" ht="13.5" customHeight="1">
      <c r="A117" s="29"/>
      <c r="B117" s="134"/>
      <c r="C117" s="157"/>
      <c r="D117" s="158"/>
      <c r="E117" s="157"/>
      <c r="F117" s="157"/>
      <c r="G117" s="135"/>
      <c r="H117" s="136" t="s">
        <v>182</v>
      </c>
      <c r="I117" s="157"/>
    </row>
    <row r="118" spans="1:9" s="117" customFormat="1" ht="13.5" customHeight="1">
      <c r="A118" s="29"/>
      <c r="B118" s="134"/>
      <c r="C118" s="157"/>
      <c r="D118" s="158"/>
      <c r="E118" s="157"/>
      <c r="F118" s="157"/>
      <c r="G118" s="136" t="s">
        <v>16</v>
      </c>
      <c r="H118" s="136" t="s">
        <v>184</v>
      </c>
      <c r="I118" s="157"/>
    </row>
    <row r="119" spans="1:9" s="117" customFormat="1" ht="13.5" customHeight="1">
      <c r="A119" s="29"/>
      <c r="B119" s="134"/>
      <c r="C119" s="157"/>
      <c r="D119" s="158"/>
      <c r="E119" s="157"/>
      <c r="F119" s="157"/>
      <c r="G119" s="136" t="s">
        <v>109</v>
      </c>
      <c r="H119" s="137" t="s">
        <v>183</v>
      </c>
      <c r="I119" s="157"/>
    </row>
    <row r="120" spans="1:9" s="117" customFormat="1" ht="13.5" customHeight="1">
      <c r="A120" s="29"/>
      <c r="B120" s="134"/>
      <c r="C120" s="157"/>
      <c r="D120" s="158"/>
      <c r="E120" s="157"/>
      <c r="F120" s="157"/>
      <c r="G120" s="138" t="s">
        <v>218</v>
      </c>
      <c r="H120" s="138" t="s">
        <v>217</v>
      </c>
      <c r="I120" s="96" t="s">
        <v>3</v>
      </c>
    </row>
    <row r="121" spans="1:9" s="117" customFormat="1" ht="13.5" customHeight="1">
      <c r="A121" s="29"/>
      <c r="B121" s="134"/>
      <c r="C121" s="157"/>
      <c r="D121" s="158"/>
      <c r="E121" s="159"/>
      <c r="F121" s="157"/>
      <c r="G121" s="138" t="s">
        <v>17</v>
      </c>
      <c r="H121" s="138" t="s">
        <v>17</v>
      </c>
      <c r="I121" s="139" t="s">
        <v>13</v>
      </c>
    </row>
    <row r="122" spans="1:9" s="117" customFormat="1" ht="13.5" customHeight="1">
      <c r="A122" s="29"/>
      <c r="B122" s="134" t="s">
        <v>18</v>
      </c>
      <c r="C122" s="157"/>
      <c r="D122" s="158"/>
      <c r="E122" s="159"/>
      <c r="F122" s="157"/>
      <c r="G122" s="23">
        <v>25556</v>
      </c>
      <c r="H122" s="28">
        <v>19609</v>
      </c>
      <c r="I122" s="140">
        <f>(G122-H122)/H122*100</f>
        <v>30.327910653271456</v>
      </c>
    </row>
    <row r="123" spans="1:9" s="117" customFormat="1" ht="8.25" customHeight="1">
      <c r="A123" s="29"/>
      <c r="B123" s="134"/>
      <c r="C123" s="157"/>
      <c r="D123" s="158"/>
      <c r="E123" s="159"/>
      <c r="F123" s="157"/>
      <c r="G123" s="138"/>
      <c r="H123" s="29"/>
      <c r="I123" s="140"/>
    </row>
    <row r="124" spans="1:9" s="117" customFormat="1" ht="13.5" customHeight="1">
      <c r="A124" s="29"/>
      <c r="B124" s="134" t="s">
        <v>24</v>
      </c>
      <c r="C124" s="157"/>
      <c r="D124" s="158"/>
      <c r="E124" s="159"/>
      <c r="F124" s="157"/>
      <c r="G124" s="28">
        <f>'IS'!D32</f>
        <v>4263</v>
      </c>
      <c r="H124" s="127">
        <v>3413</v>
      </c>
      <c r="I124" s="140">
        <f>(G124-H124)/H124*100</f>
        <v>24.904775857017285</v>
      </c>
    </row>
    <row r="125" spans="1:9" s="117" customFormat="1" ht="13.5" customHeight="1">
      <c r="A125" s="29"/>
      <c r="B125" s="134"/>
      <c r="C125" s="157"/>
      <c r="D125" s="158"/>
      <c r="E125" s="157"/>
      <c r="F125" s="157"/>
      <c r="G125" s="28"/>
      <c r="H125" s="28"/>
      <c r="I125" s="140"/>
    </row>
    <row r="126" spans="1:12" s="117" customFormat="1" ht="13.5" customHeight="1">
      <c r="A126" s="29"/>
      <c r="B126" s="179" t="s">
        <v>263</v>
      </c>
      <c r="C126" s="179"/>
      <c r="D126" s="179"/>
      <c r="E126" s="179"/>
      <c r="F126" s="179"/>
      <c r="G126" s="179"/>
      <c r="H126" s="179"/>
      <c r="I126" s="179"/>
      <c r="K126" s="125"/>
      <c r="L126" s="126"/>
    </row>
    <row r="127" spans="1:12" s="117" customFormat="1" ht="13.5" customHeight="1">
      <c r="A127" s="29"/>
      <c r="B127" s="179"/>
      <c r="C127" s="179"/>
      <c r="D127" s="179"/>
      <c r="E127" s="179"/>
      <c r="F127" s="179"/>
      <c r="G127" s="179"/>
      <c r="H127" s="179"/>
      <c r="I127" s="179"/>
      <c r="K127" s="123"/>
      <c r="L127" s="160"/>
    </row>
    <row r="128" spans="1:12" s="117" customFormat="1" ht="13.5" customHeight="1">
      <c r="A128" s="29"/>
      <c r="B128" s="179"/>
      <c r="C128" s="179"/>
      <c r="D128" s="179"/>
      <c r="E128" s="179"/>
      <c r="F128" s="179"/>
      <c r="G128" s="179"/>
      <c r="H128" s="179"/>
      <c r="I128" s="179"/>
      <c r="K128" s="123"/>
      <c r="L128" s="160"/>
    </row>
    <row r="129" spans="1:12" s="117" customFormat="1" ht="27.75" customHeight="1">
      <c r="A129" s="29"/>
      <c r="B129" s="179"/>
      <c r="C129" s="179"/>
      <c r="D129" s="179"/>
      <c r="E129" s="179"/>
      <c r="F129" s="179"/>
      <c r="G129" s="179"/>
      <c r="H129" s="179"/>
      <c r="I129" s="179"/>
      <c r="K129" s="123"/>
      <c r="L129" s="160"/>
    </row>
    <row r="130" spans="1:12" s="117" customFormat="1" ht="13.5" customHeight="1">
      <c r="A130" s="29"/>
      <c r="B130" s="29"/>
      <c r="C130" s="29"/>
      <c r="D130" s="158"/>
      <c r="E130" s="157"/>
      <c r="F130" s="157"/>
      <c r="G130" s="157"/>
      <c r="H130" s="157"/>
      <c r="I130" s="157"/>
      <c r="K130" s="123"/>
      <c r="L130" s="160"/>
    </row>
    <row r="131" spans="1:12" s="117" customFormat="1" ht="13.5" customHeight="1">
      <c r="A131" s="29"/>
      <c r="B131" s="179" t="s">
        <v>251</v>
      </c>
      <c r="C131" s="179"/>
      <c r="D131" s="179"/>
      <c r="E131" s="179"/>
      <c r="F131" s="179"/>
      <c r="G131" s="179"/>
      <c r="H131" s="179"/>
      <c r="I131" s="179"/>
      <c r="K131" s="123"/>
      <c r="L131" s="160"/>
    </row>
    <row r="132" spans="1:12" s="117" customFormat="1" ht="13.5" customHeight="1">
      <c r="A132" s="29"/>
      <c r="B132" s="179"/>
      <c r="C132" s="179"/>
      <c r="D132" s="179"/>
      <c r="E132" s="179"/>
      <c r="F132" s="179"/>
      <c r="G132" s="179"/>
      <c r="H132" s="179"/>
      <c r="I132" s="179"/>
      <c r="K132" s="122"/>
      <c r="L132" s="122"/>
    </row>
    <row r="133" spans="1:12" s="117" customFormat="1" ht="26.25" customHeight="1">
      <c r="A133" s="29"/>
      <c r="B133" s="179"/>
      <c r="C133" s="179"/>
      <c r="D133" s="179"/>
      <c r="E133" s="179"/>
      <c r="F133" s="179"/>
      <c r="G133" s="179"/>
      <c r="H133" s="179"/>
      <c r="I133" s="179"/>
      <c r="K133" s="123"/>
      <c r="L133" s="160"/>
    </row>
    <row r="134" spans="1:9" s="117" customFormat="1" ht="11.25" customHeight="1">
      <c r="A134" s="29"/>
      <c r="B134" s="29"/>
      <c r="C134" s="29"/>
      <c r="D134" s="29"/>
      <c r="E134" s="29"/>
      <c r="F134" s="29"/>
      <c r="G134" s="29"/>
      <c r="H134" s="29"/>
      <c r="I134" s="29"/>
    </row>
    <row r="135" spans="1:9" s="122" customFormat="1" ht="18" customHeight="1">
      <c r="A135" s="141"/>
      <c r="B135" s="141" t="s">
        <v>0</v>
      </c>
      <c r="C135" s="178" t="s">
        <v>252</v>
      </c>
      <c r="D135" s="179"/>
      <c r="E135" s="179"/>
      <c r="F135" s="179"/>
      <c r="G135" s="179"/>
      <c r="H135" s="179"/>
      <c r="I135" s="179"/>
    </row>
    <row r="136" spans="1:9" s="122" customFormat="1" ht="42.75" customHeight="1">
      <c r="A136" s="141"/>
      <c r="B136" s="141" t="s">
        <v>1</v>
      </c>
      <c r="C136" s="178" t="s">
        <v>254</v>
      </c>
      <c r="D136" s="179"/>
      <c r="E136" s="179"/>
      <c r="F136" s="179"/>
      <c r="G136" s="179"/>
      <c r="H136" s="179"/>
      <c r="I136" s="179"/>
    </row>
    <row r="137" spans="1:9" s="122" customFormat="1" ht="17.25" customHeight="1">
      <c r="A137" s="141"/>
      <c r="B137" s="141" t="s">
        <v>207</v>
      </c>
      <c r="C137" s="178" t="s">
        <v>255</v>
      </c>
      <c r="D137" s="179"/>
      <c r="E137" s="179"/>
      <c r="F137" s="179"/>
      <c r="G137" s="179"/>
      <c r="H137" s="179"/>
      <c r="I137" s="179"/>
    </row>
    <row r="138" spans="2:9" ht="27.75" customHeight="1">
      <c r="B138" s="2" t="s">
        <v>253</v>
      </c>
      <c r="C138" s="169" t="s">
        <v>261</v>
      </c>
      <c r="D138" s="169"/>
      <c r="E138" s="169"/>
      <c r="F138" s="169"/>
      <c r="G138" s="169"/>
      <c r="H138" s="169"/>
      <c r="I138" s="169"/>
    </row>
    <row r="139" spans="1:9" s="117" customFormat="1" ht="11.25" customHeight="1">
      <c r="A139" s="29"/>
      <c r="B139" s="29"/>
      <c r="C139" s="29"/>
      <c r="D139" s="29"/>
      <c r="E139" s="29"/>
      <c r="F139" s="29"/>
      <c r="G139" s="29"/>
      <c r="H139" s="29"/>
      <c r="I139" s="29"/>
    </row>
    <row r="140" spans="1:9" s="117" customFormat="1" ht="27" customHeight="1">
      <c r="A140" s="29"/>
      <c r="B140" s="179" t="s">
        <v>262</v>
      </c>
      <c r="C140" s="179"/>
      <c r="D140" s="179"/>
      <c r="E140" s="179"/>
      <c r="F140" s="179"/>
      <c r="G140" s="179"/>
      <c r="H140" s="179"/>
      <c r="I140" s="179"/>
    </row>
    <row r="141" spans="3:9" ht="4.5" customHeight="1">
      <c r="C141" s="39"/>
      <c r="D141" s="161"/>
      <c r="E141" s="39"/>
      <c r="F141" s="39"/>
      <c r="G141" s="39"/>
      <c r="H141" s="39"/>
      <c r="I141" s="39"/>
    </row>
    <row r="142" spans="2:9" ht="12.75" customHeight="1">
      <c r="B142" s="157"/>
      <c r="C142" s="39"/>
      <c r="D142" s="161"/>
      <c r="E142" s="39"/>
      <c r="F142" s="39"/>
      <c r="G142" s="39"/>
      <c r="H142" s="39"/>
      <c r="I142" s="39"/>
    </row>
    <row r="143" spans="1:2" s="29" customFormat="1" ht="12.75">
      <c r="A143" s="67" t="s">
        <v>113</v>
      </c>
      <c r="B143" s="42" t="s">
        <v>72</v>
      </c>
    </row>
    <row r="144" spans="7:8" s="29" customFormat="1" ht="12.75" customHeight="1">
      <c r="G144" s="139" t="s">
        <v>16</v>
      </c>
      <c r="H144" s="96" t="s">
        <v>12</v>
      </c>
    </row>
    <row r="145" spans="2:9" s="29" customFormat="1" ht="13.5" customHeight="1">
      <c r="B145" s="89"/>
      <c r="C145" s="89"/>
      <c r="D145" s="89"/>
      <c r="E145" s="89"/>
      <c r="F145" s="89"/>
      <c r="G145" s="139" t="s">
        <v>109</v>
      </c>
      <c r="H145" s="96" t="s">
        <v>109</v>
      </c>
      <c r="I145" s="89"/>
    </row>
    <row r="146" spans="2:9" s="29" customFormat="1" ht="13.5" customHeight="1">
      <c r="B146" s="89"/>
      <c r="C146" s="89"/>
      <c r="D146" s="89"/>
      <c r="E146" s="89"/>
      <c r="F146" s="89"/>
      <c r="G146" s="138" t="s">
        <v>218</v>
      </c>
      <c r="H146" s="151" t="s">
        <v>209</v>
      </c>
      <c r="I146" s="96" t="s">
        <v>3</v>
      </c>
    </row>
    <row r="147" spans="2:9" s="29" customFormat="1" ht="13.5" customHeight="1">
      <c r="B147" s="89"/>
      <c r="C147" s="89"/>
      <c r="D147" s="89"/>
      <c r="E147" s="89"/>
      <c r="F147" s="89"/>
      <c r="G147" s="139" t="s">
        <v>17</v>
      </c>
      <c r="H147" s="139" t="s">
        <v>17</v>
      </c>
      <c r="I147" s="139" t="s">
        <v>13</v>
      </c>
    </row>
    <row r="148" spans="2:9" s="29" customFormat="1" ht="6.75" customHeight="1">
      <c r="B148" s="89"/>
      <c r="C148" s="89"/>
      <c r="D148" s="89"/>
      <c r="E148" s="89"/>
      <c r="F148" s="89"/>
      <c r="G148" s="139"/>
      <c r="H148" s="139"/>
      <c r="I148" s="139"/>
    </row>
    <row r="149" spans="2:9" s="29" customFormat="1" ht="14.25" customHeight="1">
      <c r="B149" s="179" t="s">
        <v>18</v>
      </c>
      <c r="C149" s="179"/>
      <c r="D149" s="179"/>
      <c r="E149" s="89"/>
      <c r="F149" s="89"/>
      <c r="G149" s="84">
        <v>25556</v>
      </c>
      <c r="H149" s="84">
        <v>25064</v>
      </c>
      <c r="I149" s="140">
        <f>(G149-H149)/H149*100</f>
        <v>1.962974784551548</v>
      </c>
    </row>
    <row r="150" spans="2:9" s="29" customFormat="1" ht="15" customHeight="1">
      <c r="B150" s="179" t="s">
        <v>24</v>
      </c>
      <c r="C150" s="179"/>
      <c r="D150" s="179"/>
      <c r="E150" s="89"/>
      <c r="F150" s="89"/>
      <c r="G150" s="84">
        <f>'IS'!D32</f>
        <v>4263</v>
      </c>
      <c r="H150" s="84">
        <v>4977</v>
      </c>
      <c r="I150" s="140">
        <f>(G150-H150)/H150*100</f>
        <v>-14.345991561181433</v>
      </c>
    </row>
    <row r="151" spans="2:9" s="29" customFormat="1" ht="12" customHeight="1">
      <c r="B151" s="128"/>
      <c r="C151" s="128"/>
      <c r="D151" s="128"/>
      <c r="E151" s="89"/>
      <c r="F151" s="89"/>
      <c r="G151" s="152"/>
      <c r="H151" s="152"/>
      <c r="I151" s="153"/>
    </row>
    <row r="152" spans="2:9" s="29" customFormat="1" ht="43.5" customHeight="1">
      <c r="B152" s="163" t="s">
        <v>256</v>
      </c>
      <c r="C152" s="163"/>
      <c r="D152" s="163"/>
      <c r="E152" s="163"/>
      <c r="F152" s="163"/>
      <c r="G152" s="163"/>
      <c r="H152" s="163"/>
      <c r="I152" s="163"/>
    </row>
    <row r="153" spans="2:9" s="29" customFormat="1" ht="16.5" customHeight="1">
      <c r="B153" s="141" t="s">
        <v>0</v>
      </c>
      <c r="C153" s="178" t="s">
        <v>252</v>
      </c>
      <c r="D153" s="179"/>
      <c r="E153" s="179"/>
      <c r="F153" s="179"/>
      <c r="G153" s="179"/>
      <c r="H153" s="179"/>
      <c r="I153" s="179"/>
    </row>
    <row r="154" spans="2:9" s="29" customFormat="1" ht="42.75" customHeight="1">
      <c r="B154" s="89" t="s">
        <v>1</v>
      </c>
      <c r="C154" s="178" t="s">
        <v>254</v>
      </c>
      <c r="D154" s="178"/>
      <c r="E154" s="178"/>
      <c r="F154" s="178"/>
      <c r="G154" s="178"/>
      <c r="H154" s="178"/>
      <c r="I154" s="178"/>
    </row>
    <row r="155" spans="2:9" s="29" customFormat="1" ht="17.25" customHeight="1">
      <c r="B155" s="89" t="s">
        <v>207</v>
      </c>
      <c r="C155" s="178" t="s">
        <v>255</v>
      </c>
      <c r="D155" s="178"/>
      <c r="E155" s="178"/>
      <c r="F155" s="178"/>
      <c r="G155" s="178"/>
      <c r="H155" s="178"/>
      <c r="I155" s="178"/>
    </row>
    <row r="156" spans="2:9" s="29" customFormat="1" ht="27" customHeight="1">
      <c r="B156" s="2" t="s">
        <v>253</v>
      </c>
      <c r="C156" s="169" t="s">
        <v>261</v>
      </c>
      <c r="D156" s="169"/>
      <c r="E156" s="169"/>
      <c r="F156" s="169"/>
      <c r="G156" s="169"/>
      <c r="H156" s="169"/>
      <c r="I156" s="169"/>
    </row>
    <row r="157" spans="1:9" s="29" customFormat="1" ht="12.75" customHeight="1">
      <c r="A157" s="20" t="s">
        <v>69</v>
      </c>
      <c r="B157" s="180" t="s">
        <v>79</v>
      </c>
      <c r="C157" s="180"/>
      <c r="D157" s="180"/>
      <c r="E157" s="180"/>
      <c r="F157" s="180"/>
      <c r="G157" s="180"/>
      <c r="H157" s="180"/>
      <c r="I157" s="180"/>
    </row>
    <row r="158" spans="1:9" s="29" customFormat="1" ht="12.75">
      <c r="A158" s="58"/>
      <c r="B158" s="181"/>
      <c r="C158" s="181"/>
      <c r="D158" s="181"/>
      <c r="E158" s="181"/>
      <c r="F158" s="181"/>
      <c r="G158" s="181"/>
      <c r="H158" s="181"/>
      <c r="I158" s="181"/>
    </row>
    <row r="160" spans="1:2" ht="12.75">
      <c r="A160" s="66" t="s">
        <v>115</v>
      </c>
      <c r="B160" s="1" t="s">
        <v>73</v>
      </c>
    </row>
    <row r="161" spans="2:9" ht="12" customHeight="1">
      <c r="B161" s="179" t="s">
        <v>244</v>
      </c>
      <c r="C161" s="179"/>
      <c r="D161" s="179"/>
      <c r="E161" s="179"/>
      <c r="F161" s="179"/>
      <c r="G161" s="179"/>
      <c r="H161" s="179"/>
      <c r="I161" s="179"/>
    </row>
    <row r="162" spans="2:9" ht="103.5" customHeight="1">
      <c r="B162" s="179"/>
      <c r="C162" s="179"/>
      <c r="D162" s="179"/>
      <c r="E162" s="179"/>
      <c r="F162" s="179"/>
      <c r="G162" s="179"/>
      <c r="H162" s="179"/>
      <c r="I162" s="179"/>
    </row>
    <row r="163" spans="2:9" ht="11.25" customHeight="1">
      <c r="B163" s="89"/>
      <c r="C163" s="89"/>
      <c r="D163" s="89"/>
      <c r="E163" s="89"/>
      <c r="F163" s="89"/>
      <c r="G163" s="89"/>
      <c r="H163" s="89"/>
      <c r="I163" s="89"/>
    </row>
    <row r="164" spans="2:9" ht="13.5" customHeight="1">
      <c r="B164" s="8"/>
      <c r="C164" s="8"/>
      <c r="D164" s="8"/>
      <c r="E164" s="8"/>
      <c r="F164" s="8"/>
      <c r="G164" s="8"/>
      <c r="H164" s="8"/>
      <c r="I164" s="8"/>
    </row>
    <row r="165" spans="1:9" ht="12" customHeight="1">
      <c r="A165" s="67" t="s">
        <v>117</v>
      </c>
      <c r="B165" s="42" t="s">
        <v>74</v>
      </c>
      <c r="C165" s="8"/>
      <c r="D165" s="8"/>
      <c r="E165" s="8"/>
      <c r="F165" s="8"/>
      <c r="G165" s="8"/>
      <c r="H165" s="8"/>
      <c r="I165" s="8"/>
    </row>
    <row r="166" spans="1:9" ht="12" customHeight="1">
      <c r="A166" s="67"/>
      <c r="B166" s="42"/>
      <c r="C166" s="8"/>
      <c r="D166" s="8"/>
      <c r="E166" s="8"/>
      <c r="F166" s="8"/>
      <c r="G166" s="8"/>
      <c r="H166" s="8"/>
      <c r="I166" s="8"/>
    </row>
    <row r="167" spans="1:9" ht="15" customHeight="1">
      <c r="A167" s="67"/>
      <c r="B167" s="163" t="s">
        <v>198</v>
      </c>
      <c r="C167" s="163"/>
      <c r="D167" s="163"/>
      <c r="E167" s="163"/>
      <c r="F167" s="163"/>
      <c r="G167" s="163"/>
      <c r="H167" s="163"/>
      <c r="I167" s="163"/>
    </row>
    <row r="168" s="29" customFormat="1" ht="12.75">
      <c r="I168" s="43"/>
    </row>
    <row r="169" spans="1:9" s="29" customFormat="1" ht="12.75">
      <c r="A169" s="67" t="s">
        <v>119</v>
      </c>
      <c r="B169" s="42" t="s">
        <v>25</v>
      </c>
      <c r="H169" s="73"/>
      <c r="I169" s="96" t="s">
        <v>229</v>
      </c>
    </row>
    <row r="170" spans="2:9" s="29" customFormat="1" ht="12.75">
      <c r="B170" s="89"/>
      <c r="C170" s="89"/>
      <c r="D170" s="89"/>
      <c r="E170" s="89"/>
      <c r="F170" s="89"/>
      <c r="G170" s="73"/>
      <c r="H170" s="104"/>
      <c r="I170" s="142" t="s">
        <v>206</v>
      </c>
    </row>
    <row r="171" spans="2:9" s="29" customFormat="1" ht="12.75">
      <c r="B171" s="89"/>
      <c r="C171" s="89"/>
      <c r="D171" s="89"/>
      <c r="E171" s="89"/>
      <c r="F171" s="89"/>
      <c r="G171" s="143"/>
      <c r="H171" s="26"/>
      <c r="I171" s="144" t="str">
        <f>H107</f>
        <v>31 Dec 2007</v>
      </c>
    </row>
    <row r="172" spans="2:9" s="29" customFormat="1" ht="13.5" customHeight="1">
      <c r="B172" s="89"/>
      <c r="C172" s="89"/>
      <c r="D172" s="89"/>
      <c r="E172" s="89"/>
      <c r="F172" s="89"/>
      <c r="G172" s="73"/>
      <c r="H172" s="104"/>
      <c r="I172" s="145" t="s">
        <v>17</v>
      </c>
    </row>
    <row r="173" spans="2:9" s="29" customFormat="1" ht="12.75" customHeight="1">
      <c r="B173" s="89"/>
      <c r="C173" s="89"/>
      <c r="D173" s="89"/>
      <c r="E173" s="89"/>
      <c r="F173" s="89"/>
      <c r="G173" s="124"/>
      <c r="H173" s="146"/>
      <c r="I173" s="147"/>
    </row>
    <row r="174" spans="2:9" s="29" customFormat="1" ht="12.75" customHeight="1">
      <c r="B174" s="163" t="s">
        <v>92</v>
      </c>
      <c r="C174" s="163"/>
      <c r="D174" s="163"/>
      <c r="E174" s="89"/>
      <c r="F174" s="89"/>
      <c r="G174" s="89"/>
      <c r="H174" s="23"/>
      <c r="I174" s="148">
        <v>392</v>
      </c>
    </row>
    <row r="175" spans="2:9" s="29" customFormat="1" ht="12.75" customHeight="1">
      <c r="B175" s="163" t="s">
        <v>93</v>
      </c>
      <c r="C175" s="163"/>
      <c r="D175" s="163"/>
      <c r="E175" s="89"/>
      <c r="F175" s="89"/>
      <c r="G175" s="89"/>
      <c r="H175" s="23"/>
      <c r="I175" s="148">
        <v>12</v>
      </c>
    </row>
    <row r="176" spans="2:9" s="29" customFormat="1" ht="13.5" thickBot="1">
      <c r="B176" s="89"/>
      <c r="C176" s="89"/>
      <c r="D176" s="89"/>
      <c r="E176" s="89"/>
      <c r="F176" s="89"/>
      <c r="G176" s="89"/>
      <c r="H176" s="146"/>
      <c r="I176" s="149">
        <f>SUM(I174:I175)</f>
        <v>404</v>
      </c>
    </row>
    <row r="177" spans="2:9" ht="12.75" customHeight="1">
      <c r="B177" s="8"/>
      <c r="C177" s="8"/>
      <c r="D177" s="8"/>
      <c r="E177" s="8"/>
      <c r="F177" s="8"/>
      <c r="G177" s="8"/>
      <c r="H177" s="31"/>
      <c r="I177" s="8"/>
    </row>
    <row r="178" spans="2:9" ht="12.75" customHeight="1">
      <c r="B178" s="163" t="s">
        <v>208</v>
      </c>
      <c r="C178" s="163"/>
      <c r="D178" s="163"/>
      <c r="E178" s="163"/>
      <c r="F178" s="163"/>
      <c r="G178" s="163"/>
      <c r="H178" s="163"/>
      <c r="I178" s="163"/>
    </row>
    <row r="179" spans="2:9" ht="12.75">
      <c r="B179" s="163"/>
      <c r="C179" s="163"/>
      <c r="D179" s="163"/>
      <c r="E179" s="163"/>
      <c r="F179" s="163"/>
      <c r="G179" s="163"/>
      <c r="H179" s="163"/>
      <c r="I179" s="163"/>
    </row>
    <row r="180" spans="2:9" ht="28.5" customHeight="1">
      <c r="B180" s="163"/>
      <c r="C180" s="163"/>
      <c r="D180" s="163"/>
      <c r="E180" s="163"/>
      <c r="F180" s="163"/>
      <c r="G180" s="163"/>
      <c r="H180" s="163"/>
      <c r="I180" s="163"/>
    </row>
    <row r="181" spans="2:9" ht="12.75" customHeight="1" hidden="1">
      <c r="B181" s="163"/>
      <c r="C181" s="163"/>
      <c r="D181" s="163"/>
      <c r="E181" s="163"/>
      <c r="F181" s="163"/>
      <c r="G181" s="163"/>
      <c r="H181" s="163"/>
      <c r="I181" s="163"/>
    </row>
    <row r="182" spans="2:9" ht="12.75" customHeight="1" hidden="1">
      <c r="B182" s="163"/>
      <c r="C182" s="163"/>
      <c r="D182" s="163"/>
      <c r="E182" s="163"/>
      <c r="F182" s="163"/>
      <c r="G182" s="163"/>
      <c r="H182" s="163"/>
      <c r="I182" s="163"/>
    </row>
    <row r="184" spans="1:9" ht="12.75">
      <c r="A184" s="20"/>
      <c r="B184" s="70"/>
      <c r="C184" s="70"/>
      <c r="D184" s="70"/>
      <c r="E184" s="70"/>
      <c r="F184" s="70"/>
      <c r="G184" s="70"/>
      <c r="H184" s="70"/>
      <c r="I184" s="70"/>
    </row>
    <row r="185" spans="1:2" ht="12.75">
      <c r="A185" s="66" t="s">
        <v>121</v>
      </c>
      <c r="B185" s="1" t="s">
        <v>75</v>
      </c>
    </row>
    <row r="186" spans="2:9" ht="12.75" customHeight="1">
      <c r="B186" s="168" t="s">
        <v>76</v>
      </c>
      <c r="C186" s="168"/>
      <c r="D186" s="168"/>
      <c r="E186" s="168"/>
      <c r="F186" s="168"/>
      <c r="G186" s="168"/>
      <c r="H186" s="168"/>
      <c r="I186" s="168"/>
    </row>
    <row r="187" spans="2:9" ht="12.75">
      <c r="B187" s="8"/>
      <c r="C187" s="8"/>
      <c r="D187" s="8"/>
      <c r="E187" s="8"/>
      <c r="F187" s="8"/>
      <c r="G187" s="8"/>
      <c r="H187" s="8"/>
      <c r="I187" s="8"/>
    </row>
    <row r="188" spans="1:9" ht="12.75">
      <c r="A188" s="66" t="s">
        <v>122</v>
      </c>
      <c r="B188" s="1" t="s">
        <v>77</v>
      </c>
      <c r="E188" s="8"/>
      <c r="F188" s="8"/>
      <c r="G188" s="8"/>
      <c r="H188" s="8"/>
      <c r="I188" s="8"/>
    </row>
    <row r="189" spans="2:9" ht="12.75">
      <c r="B189" s="2" t="s">
        <v>78</v>
      </c>
      <c r="E189" s="8"/>
      <c r="F189" s="8"/>
      <c r="G189" s="8"/>
      <c r="H189" s="8"/>
      <c r="I189" s="8"/>
    </row>
    <row r="190" ht="6.75" customHeight="1"/>
    <row r="192" spans="1:2" ht="12.75">
      <c r="A192" s="66" t="s">
        <v>123</v>
      </c>
      <c r="B192" s="1" t="s">
        <v>80</v>
      </c>
    </row>
    <row r="193" spans="1:9" ht="12.75" customHeight="1">
      <c r="A193" s="1"/>
      <c r="B193" s="168" t="s">
        <v>241</v>
      </c>
      <c r="C193" s="168"/>
      <c r="D193" s="168"/>
      <c r="E193" s="168"/>
      <c r="F193" s="168"/>
      <c r="G193" s="168"/>
      <c r="H193" s="168"/>
      <c r="I193" s="168"/>
    </row>
    <row r="194" spans="2:7" ht="6" customHeight="1">
      <c r="B194" s="29"/>
      <c r="C194" s="29"/>
      <c r="D194" s="29"/>
      <c r="E194" s="29"/>
      <c r="F194" s="29"/>
      <c r="G194" s="29"/>
    </row>
    <row r="196" spans="1:2" ht="12.75">
      <c r="A196" s="66" t="s">
        <v>135</v>
      </c>
      <c r="B196" s="1" t="s">
        <v>81</v>
      </c>
    </row>
    <row r="197" spans="2:9" s="29" customFormat="1" ht="16.5" customHeight="1">
      <c r="B197" s="163" t="s">
        <v>242</v>
      </c>
      <c r="C197" s="163"/>
      <c r="D197" s="163"/>
      <c r="E197" s="163"/>
      <c r="F197" s="163"/>
      <c r="G197" s="163"/>
      <c r="H197" s="163"/>
      <c r="I197" s="163"/>
    </row>
    <row r="198" spans="1:9" ht="12.75" customHeight="1">
      <c r="A198" s="20" t="s">
        <v>69</v>
      </c>
      <c r="B198" s="180" t="s">
        <v>79</v>
      </c>
      <c r="C198" s="180"/>
      <c r="D198" s="180"/>
      <c r="E198" s="180"/>
      <c r="F198" s="180"/>
      <c r="G198" s="180"/>
      <c r="H198" s="180"/>
      <c r="I198" s="180"/>
    </row>
    <row r="199" spans="1:9" ht="12.75">
      <c r="A199" s="58"/>
      <c r="B199" s="181"/>
      <c r="C199" s="181"/>
      <c r="D199" s="181"/>
      <c r="E199" s="181"/>
      <c r="F199" s="181"/>
      <c r="G199" s="181"/>
      <c r="H199" s="181"/>
      <c r="I199" s="181"/>
    </row>
    <row r="200" ht="8.25" customHeight="1"/>
    <row r="201" spans="1:2" ht="12.75">
      <c r="A201" s="66" t="s">
        <v>136</v>
      </c>
      <c r="B201" s="1" t="s">
        <v>82</v>
      </c>
    </row>
    <row r="202" spans="2:9" ht="12.75" customHeight="1">
      <c r="B202" s="168" t="s">
        <v>141</v>
      </c>
      <c r="C202" s="168"/>
      <c r="D202" s="168"/>
      <c r="E202" s="168"/>
      <c r="F202" s="168"/>
      <c r="G202" s="168"/>
      <c r="H202" s="168"/>
      <c r="I202" s="168"/>
    </row>
    <row r="203" spans="2:9" ht="12.75">
      <c r="B203" s="168"/>
      <c r="C203" s="168"/>
      <c r="D203" s="168"/>
      <c r="E203" s="168"/>
      <c r="F203" s="168"/>
      <c r="G203" s="168"/>
      <c r="H203" s="168"/>
      <c r="I203" s="168"/>
    </row>
    <row r="204" spans="2:9" ht="12.75">
      <c r="B204" s="168"/>
      <c r="C204" s="168"/>
      <c r="D204" s="168"/>
      <c r="E204" s="168"/>
      <c r="F204" s="168"/>
      <c r="G204" s="168"/>
      <c r="H204" s="168"/>
      <c r="I204" s="168"/>
    </row>
    <row r="205" spans="2:9" ht="12.75">
      <c r="B205" s="168"/>
      <c r="C205" s="168"/>
      <c r="D205" s="168"/>
      <c r="E205" s="168"/>
      <c r="F205" s="168"/>
      <c r="G205" s="168"/>
      <c r="H205" s="168"/>
      <c r="I205" s="168"/>
    </row>
    <row r="206" spans="2:9" ht="6.75" customHeight="1">
      <c r="B206" s="8"/>
      <c r="C206" s="8"/>
      <c r="D206" s="8"/>
      <c r="E206" s="8"/>
      <c r="F206" s="8"/>
      <c r="G206" s="8"/>
      <c r="H206" s="8"/>
      <c r="I206" s="8"/>
    </row>
    <row r="207" spans="2:9" ht="12.75">
      <c r="B207" s="8"/>
      <c r="C207" s="8"/>
      <c r="D207" s="8"/>
      <c r="E207" s="8"/>
      <c r="F207" s="8"/>
      <c r="G207" s="8"/>
      <c r="H207" s="8"/>
      <c r="I207" s="8"/>
    </row>
    <row r="208" spans="1:2" ht="12.75">
      <c r="A208" s="66" t="s">
        <v>137</v>
      </c>
      <c r="B208" s="1" t="s">
        <v>185</v>
      </c>
    </row>
    <row r="209" spans="2:9" s="29" customFormat="1" ht="42" customHeight="1">
      <c r="B209" s="172" t="s">
        <v>247</v>
      </c>
      <c r="C209" s="172"/>
      <c r="D209" s="172"/>
      <c r="E209" s="172"/>
      <c r="F209" s="172"/>
      <c r="G209" s="172"/>
      <c r="H209" s="172"/>
      <c r="I209" s="172"/>
    </row>
    <row r="210" ht="11.25" customHeight="1"/>
    <row r="212" spans="1:2" ht="12.75">
      <c r="A212" s="66" t="s">
        <v>138</v>
      </c>
      <c r="B212" s="1" t="s">
        <v>83</v>
      </c>
    </row>
    <row r="213" spans="1:2" ht="9" customHeight="1">
      <c r="A213" s="66"/>
      <c r="B213" s="1"/>
    </row>
    <row r="214" spans="1:3" ht="12.75">
      <c r="A214" s="66"/>
      <c r="B214" s="2" t="s">
        <v>142</v>
      </c>
      <c r="C214" s="2" t="s">
        <v>157</v>
      </c>
    </row>
    <row r="215" ht="12.75">
      <c r="A215" s="66"/>
    </row>
    <row r="216" spans="2:9" ht="12.75" customHeight="1">
      <c r="B216" s="171" t="s">
        <v>144</v>
      </c>
      <c r="C216" s="171"/>
      <c r="D216" s="171"/>
      <c r="E216" s="171"/>
      <c r="F216" s="171"/>
      <c r="G216" s="171"/>
      <c r="H216" s="171"/>
      <c r="I216" s="171"/>
    </row>
    <row r="217" spans="2:9" ht="12.75">
      <c r="B217" s="171"/>
      <c r="C217" s="171"/>
      <c r="D217" s="171"/>
      <c r="E217" s="171"/>
      <c r="F217" s="171"/>
      <c r="G217" s="171"/>
      <c r="H217" s="171"/>
      <c r="I217" s="171"/>
    </row>
    <row r="218" spans="2:9" ht="12.75">
      <c r="B218" s="31"/>
      <c r="C218" s="31"/>
      <c r="D218" s="31"/>
      <c r="E218" s="31"/>
      <c r="F218" s="31"/>
      <c r="G218" s="31"/>
      <c r="H218" s="31"/>
      <c r="I218" s="31"/>
    </row>
    <row r="219" spans="2:9" ht="12.75" customHeight="1">
      <c r="B219" s="171" t="s">
        <v>160</v>
      </c>
      <c r="C219" s="171"/>
      <c r="D219" s="171"/>
      <c r="E219" s="171"/>
      <c r="F219" s="171"/>
      <c r="G219" s="171"/>
      <c r="H219" s="171"/>
      <c r="I219" s="171"/>
    </row>
    <row r="220" spans="2:9" ht="9" customHeight="1">
      <c r="B220" s="31"/>
      <c r="C220" s="31"/>
      <c r="D220" s="31"/>
      <c r="E220" s="31"/>
      <c r="F220" s="31"/>
      <c r="G220" s="31"/>
      <c r="H220" s="31"/>
      <c r="I220" s="31"/>
    </row>
    <row r="221" spans="2:9" ht="12.75">
      <c r="B221" s="31"/>
      <c r="C221" s="31"/>
      <c r="D221" s="31"/>
      <c r="E221" s="31"/>
      <c r="F221" s="31"/>
      <c r="G221" s="31"/>
      <c r="H221" s="40"/>
      <c r="I221" s="73" t="s">
        <v>194</v>
      </c>
    </row>
    <row r="222" spans="8:9" ht="12.75">
      <c r="H222" s="14"/>
      <c r="I222" s="116" t="str">
        <f>I171</f>
        <v>31 Dec 2007</v>
      </c>
    </row>
    <row r="223" spans="8:9" ht="12.75">
      <c r="H223" s="118"/>
      <c r="I223" s="47" t="s">
        <v>17</v>
      </c>
    </row>
    <row r="224" ht="12.75">
      <c r="H224" s="13"/>
    </row>
    <row r="225" spans="2:9" ht="12.75">
      <c r="B225" s="2" t="s">
        <v>195</v>
      </c>
      <c r="H225" s="75"/>
      <c r="I225" s="11">
        <f>'IS'!G42</f>
        <v>3859</v>
      </c>
    </row>
    <row r="226" spans="8:9" ht="12.75">
      <c r="H226" s="75"/>
      <c r="I226" s="15"/>
    </row>
    <row r="227" spans="2:9" ht="12.75">
      <c r="B227" s="2" t="s">
        <v>155</v>
      </c>
      <c r="H227" s="75"/>
      <c r="I227" s="15">
        <v>85292</v>
      </c>
    </row>
    <row r="228" spans="2:9" ht="12.75">
      <c r="B228" s="2" t="s">
        <v>156</v>
      </c>
      <c r="H228" s="114"/>
      <c r="I228" s="15">
        <v>0</v>
      </c>
    </row>
    <row r="229" spans="2:9" ht="13.5" thickBot="1">
      <c r="B229" s="2" t="s">
        <v>84</v>
      </c>
      <c r="H229" s="75"/>
      <c r="I229" s="12">
        <f>SUM(I227:I228)</f>
        <v>85292</v>
      </c>
    </row>
    <row r="230" spans="8:9" ht="12.75">
      <c r="H230" s="13"/>
      <c r="I230" s="13"/>
    </row>
    <row r="231" spans="2:9" ht="13.5" thickBot="1">
      <c r="B231" s="2" t="s">
        <v>19</v>
      </c>
      <c r="H231" s="115"/>
      <c r="I231" s="76">
        <f>I225/I229*100</f>
        <v>4.52445715893636</v>
      </c>
    </row>
    <row r="232" spans="7:8" ht="12.75">
      <c r="G232" s="13"/>
      <c r="H232" s="13"/>
    </row>
    <row r="233" spans="2:9" ht="14.25" customHeight="1">
      <c r="B233" s="2" t="s">
        <v>143</v>
      </c>
      <c r="C233" s="2" t="s">
        <v>158</v>
      </c>
      <c r="E233" s="72"/>
      <c r="F233" s="72"/>
      <c r="G233" s="72"/>
      <c r="H233" s="72"/>
      <c r="I233" s="72"/>
    </row>
    <row r="234" spans="5:9" ht="11.25" customHeight="1">
      <c r="E234" s="72"/>
      <c r="F234" s="72"/>
      <c r="G234" s="72"/>
      <c r="H234" s="72"/>
      <c r="I234" s="72"/>
    </row>
    <row r="235" spans="2:9" ht="14.25" customHeight="1">
      <c r="B235" s="171" t="s">
        <v>159</v>
      </c>
      <c r="C235" s="171"/>
      <c r="D235" s="171"/>
      <c r="E235" s="171"/>
      <c r="F235" s="171"/>
      <c r="G235" s="171"/>
      <c r="H235" s="171"/>
      <c r="I235" s="171"/>
    </row>
    <row r="236" spans="2:9" ht="14.25" customHeight="1">
      <c r="B236" s="171"/>
      <c r="C236" s="171"/>
      <c r="D236" s="171"/>
      <c r="E236" s="171"/>
      <c r="F236" s="171"/>
      <c r="G236" s="171"/>
      <c r="H236" s="171"/>
      <c r="I236" s="171"/>
    </row>
    <row r="237" spans="2:9" ht="12" customHeight="1">
      <c r="B237" s="31"/>
      <c r="C237" s="31"/>
      <c r="D237" s="31"/>
      <c r="E237" s="31"/>
      <c r="F237" s="31"/>
      <c r="G237" s="31"/>
      <c r="H237" s="31"/>
      <c r="I237" s="31"/>
    </row>
    <row r="238" spans="2:9" ht="26.25" customHeight="1">
      <c r="B238" s="171" t="s">
        <v>161</v>
      </c>
      <c r="C238" s="171"/>
      <c r="D238" s="171"/>
      <c r="E238" s="171"/>
      <c r="F238" s="171"/>
      <c r="G238" s="171"/>
      <c r="H238" s="171"/>
      <c r="I238" s="171"/>
    </row>
    <row r="239" spans="2:9" ht="13.5" customHeight="1">
      <c r="B239" s="31"/>
      <c r="C239" s="31"/>
      <c r="D239" s="31"/>
      <c r="E239" s="31"/>
      <c r="F239" s="31"/>
      <c r="G239" s="31"/>
      <c r="H239" s="40"/>
      <c r="I239" s="73" t="str">
        <f>I221</f>
        <v>3 Months ended</v>
      </c>
    </row>
    <row r="240" spans="2:9" ht="12" customHeight="1">
      <c r="B240" s="31"/>
      <c r="C240" s="31"/>
      <c r="D240" s="31"/>
      <c r="E240" s="31"/>
      <c r="F240" s="31"/>
      <c r="G240" s="31"/>
      <c r="H240" s="14"/>
      <c r="I240" s="5" t="str">
        <f>I222</f>
        <v>31 Dec 2007</v>
      </c>
    </row>
    <row r="241" spans="8:9" ht="14.25" customHeight="1">
      <c r="H241" s="118"/>
      <c r="I241" s="47" t="s">
        <v>17</v>
      </c>
    </row>
    <row r="242" ht="8.25" customHeight="1">
      <c r="H242" s="13"/>
    </row>
    <row r="243" spans="2:9" ht="14.25" customHeight="1">
      <c r="B243" s="2" t="s">
        <v>26</v>
      </c>
      <c r="H243" s="75"/>
      <c r="I243" s="11">
        <f>I225</f>
        <v>3859</v>
      </c>
    </row>
    <row r="244" spans="8:9" ht="9.75" customHeight="1">
      <c r="H244" s="75"/>
      <c r="I244" s="15"/>
    </row>
    <row r="245" spans="2:9" ht="14.25" customHeight="1">
      <c r="B245" s="2" t="s">
        <v>155</v>
      </c>
      <c r="H245" s="75"/>
      <c r="I245" s="15">
        <v>85292</v>
      </c>
    </row>
    <row r="246" spans="2:9" ht="14.25" customHeight="1">
      <c r="B246" s="2" t="s">
        <v>156</v>
      </c>
      <c r="H246" s="114"/>
      <c r="I246" s="15">
        <f>I228</f>
        <v>0</v>
      </c>
    </row>
    <row r="247" spans="2:9" ht="14.25" customHeight="1">
      <c r="B247" s="2" t="s">
        <v>196</v>
      </c>
      <c r="H247" s="108"/>
      <c r="I247" s="22">
        <v>1679</v>
      </c>
    </row>
    <row r="248" spans="2:9" ht="14.25" customHeight="1" thickBot="1">
      <c r="B248" s="2" t="s">
        <v>84</v>
      </c>
      <c r="H248" s="75"/>
      <c r="I248" s="12">
        <f>SUM(I245:I247)</f>
        <v>86971</v>
      </c>
    </row>
    <row r="249" spans="8:9" ht="8.25" customHeight="1">
      <c r="H249" s="13"/>
      <c r="I249" s="13"/>
    </row>
    <row r="250" spans="2:9" ht="14.25" customHeight="1" thickBot="1">
      <c r="B250" s="2" t="s">
        <v>214</v>
      </c>
      <c r="H250" s="115"/>
      <c r="I250" s="76">
        <f>I243/I248*100</f>
        <v>4.4371112209817065</v>
      </c>
    </row>
    <row r="251" spans="1:9" ht="12.75" customHeight="1">
      <c r="A251" s="20" t="s">
        <v>69</v>
      </c>
      <c r="B251" s="180" t="s">
        <v>79</v>
      </c>
      <c r="C251" s="180"/>
      <c r="D251" s="180"/>
      <c r="E251" s="180"/>
      <c r="F251" s="180"/>
      <c r="G251" s="180"/>
      <c r="H251" s="180"/>
      <c r="I251" s="180"/>
    </row>
    <row r="252" spans="1:9" ht="12.75">
      <c r="A252" s="58"/>
      <c r="B252" s="181"/>
      <c r="C252" s="181"/>
      <c r="D252" s="181"/>
      <c r="E252" s="181"/>
      <c r="F252" s="181"/>
      <c r="G252" s="181"/>
      <c r="H252" s="181"/>
      <c r="I252" s="181"/>
    </row>
    <row r="253" spans="1:9" ht="12.75">
      <c r="A253" s="20"/>
      <c r="B253" s="70"/>
      <c r="C253" s="70"/>
      <c r="D253" s="70"/>
      <c r="E253" s="70"/>
      <c r="F253" s="70"/>
      <c r="G253" s="70"/>
      <c r="H253" s="70"/>
      <c r="I253" s="70"/>
    </row>
    <row r="254" spans="1:9" ht="12.75">
      <c r="A254" s="20"/>
      <c r="B254" s="70"/>
      <c r="C254" s="70"/>
      <c r="D254" s="70"/>
      <c r="E254" s="70"/>
      <c r="F254" s="70"/>
      <c r="G254" s="70"/>
      <c r="H254" s="70"/>
      <c r="I254" s="70"/>
    </row>
    <row r="255" spans="1:2" ht="12.75">
      <c r="A255" s="66" t="s">
        <v>139</v>
      </c>
      <c r="B255" s="1" t="s">
        <v>233</v>
      </c>
    </row>
    <row r="256" spans="2:9" ht="11.25" customHeight="1">
      <c r="B256" s="177"/>
      <c r="C256" s="177"/>
      <c r="D256" s="177"/>
      <c r="E256" s="177"/>
      <c r="F256" s="177"/>
      <c r="G256" s="177"/>
      <c r="H256" s="177"/>
      <c r="I256" s="177"/>
    </row>
    <row r="257" spans="2:9" ht="27.75" customHeight="1">
      <c r="B257" s="175" t="s">
        <v>234</v>
      </c>
      <c r="C257" s="176"/>
      <c r="D257" s="176"/>
      <c r="E257" s="176"/>
      <c r="F257" s="176"/>
      <c r="G257" s="176"/>
      <c r="H257" s="176"/>
      <c r="I257" s="176"/>
    </row>
    <row r="258" spans="2:9" ht="37.5" customHeight="1">
      <c r="B258" s="8" t="s">
        <v>0</v>
      </c>
      <c r="C258" s="169" t="s">
        <v>235</v>
      </c>
      <c r="D258" s="169"/>
      <c r="E258" s="169"/>
      <c r="F258" s="169"/>
      <c r="G258" s="169"/>
      <c r="H258" s="169"/>
      <c r="I258" s="169"/>
    </row>
    <row r="259" spans="2:9" ht="8.25" customHeight="1">
      <c r="B259" s="8"/>
      <c r="C259" s="154"/>
      <c r="D259" s="154"/>
      <c r="E259" s="154"/>
      <c r="F259" s="154"/>
      <c r="G259" s="154"/>
      <c r="H259" s="154"/>
      <c r="I259" s="154"/>
    </row>
    <row r="260" spans="2:9" ht="27" customHeight="1">
      <c r="B260" s="8" t="s">
        <v>1</v>
      </c>
      <c r="C260" s="174" t="s">
        <v>236</v>
      </c>
      <c r="D260" s="174"/>
      <c r="E260" s="174"/>
      <c r="F260" s="174"/>
      <c r="G260" s="174"/>
      <c r="H260" s="174"/>
      <c r="I260" s="174"/>
    </row>
    <row r="261" spans="2:9" ht="10.5" customHeight="1">
      <c r="B261" s="68"/>
      <c r="C261" s="41"/>
      <c r="D261" s="8"/>
      <c r="E261" s="8"/>
      <c r="F261" s="8"/>
      <c r="G261" s="8"/>
      <c r="H261" s="8"/>
      <c r="I261" s="8"/>
    </row>
    <row r="262" spans="2:9" ht="38.25" customHeight="1">
      <c r="B262" s="8" t="s">
        <v>207</v>
      </c>
      <c r="C262" s="182" t="s">
        <v>237</v>
      </c>
      <c r="D262" s="174"/>
      <c r="E262" s="174"/>
      <c r="F262" s="174"/>
      <c r="G262" s="174"/>
      <c r="H262" s="174"/>
      <c r="I262" s="174"/>
    </row>
    <row r="263" spans="2:9" ht="9" customHeight="1">
      <c r="B263" s="8"/>
      <c r="C263" s="121"/>
      <c r="D263" s="90"/>
      <c r="E263" s="90"/>
      <c r="F263" s="90"/>
      <c r="G263" s="90"/>
      <c r="H263" s="90"/>
      <c r="I263" s="90"/>
    </row>
    <row r="264" spans="2:9" ht="17.25" customHeight="1">
      <c r="B264" s="175" t="s">
        <v>238</v>
      </c>
      <c r="C264" s="176"/>
      <c r="D264" s="176"/>
      <c r="E264" s="176"/>
      <c r="F264" s="176"/>
      <c r="G264" s="176"/>
      <c r="H264" s="176"/>
      <c r="I264" s="176"/>
    </row>
    <row r="265" spans="2:9" ht="12" customHeight="1">
      <c r="B265" s="119"/>
      <c r="C265" s="90"/>
      <c r="D265" s="90"/>
      <c r="E265" s="90"/>
      <c r="F265" s="90"/>
      <c r="G265" s="90"/>
      <c r="H265" s="90"/>
      <c r="I265" s="90"/>
    </row>
    <row r="266" spans="2:9" ht="15" customHeight="1">
      <c r="B266" s="175" t="s">
        <v>250</v>
      </c>
      <c r="C266" s="176"/>
      <c r="D266" s="176"/>
      <c r="E266" s="176"/>
      <c r="F266" s="176"/>
      <c r="G266" s="176"/>
      <c r="H266" s="176"/>
      <c r="I266" s="176"/>
    </row>
    <row r="267" spans="2:9" ht="26.25" customHeight="1">
      <c r="B267" s="119" t="s">
        <v>142</v>
      </c>
      <c r="C267" s="169" t="s">
        <v>248</v>
      </c>
      <c r="D267" s="169"/>
      <c r="E267" s="169"/>
      <c r="F267" s="169"/>
      <c r="G267" s="169"/>
      <c r="H267" s="169"/>
      <c r="I267" s="169"/>
    </row>
    <row r="268" spans="2:9" ht="11.25" customHeight="1">
      <c r="B268" s="119"/>
      <c r="C268" s="150"/>
      <c r="D268" s="150"/>
      <c r="E268" s="150"/>
      <c r="F268" s="150"/>
      <c r="G268" s="150"/>
      <c r="H268" s="150"/>
      <c r="I268" s="150"/>
    </row>
    <row r="269" spans="2:9" ht="25.5" customHeight="1">
      <c r="B269" s="119" t="s">
        <v>143</v>
      </c>
      <c r="C269" s="169" t="s">
        <v>249</v>
      </c>
      <c r="D269" s="169"/>
      <c r="E269" s="169"/>
      <c r="F269" s="169"/>
      <c r="G269" s="169"/>
      <c r="H269" s="169"/>
      <c r="I269" s="169"/>
    </row>
    <row r="270" spans="2:9" ht="12.75">
      <c r="B270" s="119"/>
      <c r="C270" s="150"/>
      <c r="D270" s="150"/>
      <c r="E270" s="150"/>
      <c r="F270" s="150"/>
      <c r="G270" s="150"/>
      <c r="H270" s="150"/>
      <c r="I270" s="150"/>
    </row>
    <row r="271" spans="2:9" ht="12.75" customHeight="1">
      <c r="B271" s="119"/>
      <c r="C271" s="90"/>
      <c r="D271" s="90"/>
      <c r="E271" s="90"/>
      <c r="F271" s="90"/>
      <c r="G271" s="90"/>
      <c r="H271" s="90"/>
      <c r="I271" s="90"/>
    </row>
    <row r="272" spans="1:2" ht="12.75">
      <c r="A272" s="66" t="s">
        <v>140</v>
      </c>
      <c r="B272" s="1" t="s">
        <v>85</v>
      </c>
    </row>
    <row r="273" spans="2:9" ht="12.75" customHeight="1">
      <c r="B273" s="163" t="s">
        <v>230</v>
      </c>
      <c r="C273" s="163"/>
      <c r="D273" s="163"/>
      <c r="E273" s="163"/>
      <c r="F273" s="163"/>
      <c r="G273" s="163"/>
      <c r="H273" s="163"/>
      <c r="I273" s="163"/>
    </row>
    <row r="274" spans="2:9" ht="12.75">
      <c r="B274" s="163"/>
      <c r="C274" s="163"/>
      <c r="D274" s="163"/>
      <c r="E274" s="163"/>
      <c r="F274" s="163"/>
      <c r="G274" s="163"/>
      <c r="H274" s="163"/>
      <c r="I274" s="163"/>
    </row>
    <row r="276" ht="12.75">
      <c r="A276" s="2" t="s">
        <v>145</v>
      </c>
    </row>
    <row r="278" ht="12.75">
      <c r="A278" s="2" t="s">
        <v>146</v>
      </c>
    </row>
    <row r="279" ht="12.75">
      <c r="A279" s="2" t="s">
        <v>147</v>
      </c>
    </row>
    <row r="280" ht="12.75">
      <c r="A280" s="2" t="s">
        <v>148</v>
      </c>
    </row>
    <row r="281" spans="1:4" ht="12.75">
      <c r="A281" s="173" t="s">
        <v>231</v>
      </c>
      <c r="B281" s="173"/>
      <c r="C281" s="173"/>
      <c r="D281" s="173"/>
    </row>
  </sheetData>
  <mergeCells count="58">
    <mergeCell ref="C262:I262"/>
    <mergeCell ref="B264:I264"/>
    <mergeCell ref="B266:I266"/>
    <mergeCell ref="C136:I136"/>
    <mergeCell ref="B140:I140"/>
    <mergeCell ref="B251:I252"/>
    <mergeCell ref="B216:I217"/>
    <mergeCell ref="B198:I199"/>
    <mergeCell ref="B209:I209"/>
    <mergeCell ref="B238:I238"/>
    <mergeCell ref="B174:D174"/>
    <mergeCell ref="B175:D175"/>
    <mergeCell ref="B193:I193"/>
    <mergeCell ref="B101:I102"/>
    <mergeCell ref="B113:I114"/>
    <mergeCell ref="B131:I133"/>
    <mergeCell ref="B53:G53"/>
    <mergeCell ref="B79:I81"/>
    <mergeCell ref="B91:I91"/>
    <mergeCell ref="B85:I87"/>
    <mergeCell ref="B75:I76"/>
    <mergeCell ref="B126:I129"/>
    <mergeCell ref="B95:I97"/>
    <mergeCell ref="C137:I137"/>
    <mergeCell ref="B186:I186"/>
    <mergeCell ref="B150:D150"/>
    <mergeCell ref="C154:I154"/>
    <mergeCell ref="B178:I182"/>
    <mergeCell ref="C135:I135"/>
    <mergeCell ref="B167:I167"/>
    <mergeCell ref="B152:I152"/>
    <mergeCell ref="B161:I162"/>
    <mergeCell ref="B149:D149"/>
    <mergeCell ref="C155:I155"/>
    <mergeCell ref="B157:I158"/>
    <mergeCell ref="C153:I153"/>
    <mergeCell ref="C138:I138"/>
    <mergeCell ref="C156:I156"/>
    <mergeCell ref="B43:I44"/>
    <mergeCell ref="A281:D281"/>
    <mergeCell ref="B197:I197"/>
    <mergeCell ref="B202:I205"/>
    <mergeCell ref="B235:I236"/>
    <mergeCell ref="B219:I219"/>
    <mergeCell ref="B273:I274"/>
    <mergeCell ref="C260:I260"/>
    <mergeCell ref="B257:I257"/>
    <mergeCell ref="B256:I256"/>
    <mergeCell ref="C258:I258"/>
    <mergeCell ref="C267:I267"/>
    <mergeCell ref="C269:I269"/>
    <mergeCell ref="B15:I21"/>
    <mergeCell ref="B34:I35"/>
    <mergeCell ref="B48:I48"/>
    <mergeCell ref="B52:I52"/>
    <mergeCell ref="B25:I26"/>
    <mergeCell ref="B30:I30"/>
    <mergeCell ref="B39:I40"/>
  </mergeCells>
  <printOptions/>
  <pageMargins left="0.31496062992125984" right="0.2362204724409449" top="0.2755905511811024" bottom="0.35433070866141736" header="0.1968503937007874" footer="0.15748031496062992"/>
  <pageSetup firstPageNumber="5" useFirstPageNumber="1" fitToHeight="8" horizontalDpi="600" verticalDpi="600" orientation="portrait" paperSize="9" scale="95" r:id="rId2"/>
  <headerFooter alignWithMargins="0">
    <oddFooter>&amp;R&amp;"Times New Roman,Regular"
- &amp;P -</oddFooter>
  </headerFooter>
  <rowBreaks count="6" manualBreakCount="6">
    <brk id="48" max="8" man="1"/>
    <brk id="102" max="8" man="1"/>
    <brk id="112" max="8" man="1"/>
    <brk id="156" max="8" man="1"/>
    <brk id="197" max="8" man="1"/>
    <brk id="250"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O &amp; M MANAGEMENT CONSULTANTS S/B</cp:lastModifiedBy>
  <cp:lastPrinted>2008-02-02T22:03:03Z</cp:lastPrinted>
  <dcterms:created xsi:type="dcterms:W3CDTF">2005-11-02T07:17:39Z</dcterms:created>
  <dcterms:modified xsi:type="dcterms:W3CDTF">2008-02-02T22:03:38Z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